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060" activeTab="0"/>
  </bookViews>
  <sheets>
    <sheet name="男子 ドロー" sheetId="1" r:id="rId1"/>
    <sheet name="女子 ドロー" sheetId="2" r:id="rId2"/>
    <sheet name="団体ＰＧ用" sheetId="3" r:id="rId3"/>
    <sheet name="団体 得点集計表" sheetId="4" r:id="rId4"/>
    <sheet name="ﾄﾞﾛｰ作成用名簿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Dist_Bin" hidden="1">'[2]MIC-分布ﾏｸﾛ'!$M$256:$M$270</definedName>
    <definedName name="_Dist_Values" hidden="1">'[2]MIC-分布ﾏｸﾛ'!$BD$6:$BD$250</definedName>
    <definedName name="_Fill" hidden="1">#REF!</definedName>
    <definedName name="_xlnm._FilterDatabase" localSheetId="3" hidden="1">'団体 得点集計表'!$B$7:$AJ$133</definedName>
    <definedName name="_Key1" hidden="1">'[2]MIC-分布ﾏｸﾛ'!$A$6</definedName>
    <definedName name="_Order1" hidden="1">1</definedName>
    <definedName name="_Order2" hidden="1">255</definedName>
    <definedName name="_Sort" hidden="1">'[2]MIC-分布ﾏｸﾛ'!$A$6:$N$231</definedName>
    <definedName name="_xlfn.COUNTIFS" hidden="1">#NAME?</definedName>
    <definedName name="\a">'[2]MIC-分布ﾏｸﾛ'!$BG$321</definedName>
    <definedName name="\b">'[2]MIC-分布ﾏｸﾛ'!$BG$363</definedName>
    <definedName name="\c">#REF!</definedName>
    <definedName name="_xlnm.Print_Area" localSheetId="4">'ﾄﾞﾛｰ作成用名簿'!$A$1:$P$43</definedName>
    <definedName name="_xlnm.Print_Area" localSheetId="1">'女子 ドロー'!$B$1:$W$86</definedName>
    <definedName name="_xlnm.Print_Area" localSheetId="3">'団体 得点集計表'!$B$4:$AK$133</definedName>
    <definedName name="_xlnm.Print_Area" localSheetId="2">'団体ＰＧ用'!$B$1:$R$73</definedName>
    <definedName name="_xlnm.Print_Area" localSheetId="0">'男子 ドロー'!$B$1:$W$87</definedName>
    <definedName name="ｘ">'[4]MIC-分布ﾏｸﾛ'!$BG$363</definedName>
    <definedName name="基点">#REF!</definedName>
    <definedName name="基点332">#REF!</definedName>
    <definedName name="基点3332">#REF!</definedName>
    <definedName name="基点3333">#REF!</definedName>
    <definedName name="基点3334">#REF!</definedName>
    <definedName name="基点3335">#REF!</definedName>
    <definedName name="基点3336">#REF!</definedName>
    <definedName name="基点333決">#REF!</definedName>
    <definedName name="基点432">#REF!</definedName>
    <definedName name="基点4332">#REF!</definedName>
    <definedName name="基点4333">#REF!</definedName>
    <definedName name="基点433決">#REF!</definedName>
    <definedName name="基点442">#REF!</definedName>
    <definedName name="基点4432">#REF!</definedName>
    <definedName name="基点4433">#REF!</definedName>
    <definedName name="基点443決">#REF!</definedName>
    <definedName name="基点4442">#REF!</definedName>
    <definedName name="基点4443">#REF!</definedName>
    <definedName name="基点4444">#REF!</definedName>
    <definedName name="基点4445">#REF!</definedName>
    <definedName name="基点4446">#REF!</definedName>
    <definedName name="基点444決">#REF!</definedName>
    <definedName name="基点542">#REF!</definedName>
    <definedName name="基点5442">#REF!</definedName>
    <definedName name="基点5443">#REF!</definedName>
    <definedName name="基点544決">#REF!</definedName>
    <definedName name="基点552">#REF!</definedName>
    <definedName name="基点5542">#REF!</definedName>
    <definedName name="基点5543">#REF!</definedName>
    <definedName name="基点554A">#REF!</definedName>
    <definedName name="基点554決">#REF!</definedName>
    <definedName name="基点5552">#REF!</definedName>
    <definedName name="基点5553">#REF!</definedName>
    <definedName name="基点555決">'[7]L5X5X5 N'!$I$34</definedName>
    <definedName name="平井カルテ">#REF!</definedName>
  </definedNames>
  <calcPr fullCalcOnLoad="1"/>
</workbook>
</file>

<file path=xl/sharedStrings.xml><?xml version="1.0" encoding="utf-8"?>
<sst xmlns="http://schemas.openxmlformats.org/spreadsheetml/2006/main" count="1901" uniqueCount="522">
  <si>
    <t>得失：ゲームスコアを入力　</t>
  </si>
  <si>
    <t>各組</t>
  </si>
  <si>
    <t>ブロック</t>
  </si>
  <si>
    <t>No.1</t>
  </si>
  <si>
    <t>No.2</t>
  </si>
  <si>
    <t>No.3</t>
  </si>
  <si>
    <t>No.4</t>
  </si>
  <si>
    <t>ブロック</t>
  </si>
  <si>
    <t>No.1</t>
  </si>
  <si>
    <t>No.2</t>
  </si>
  <si>
    <t>No.3</t>
  </si>
  <si>
    <t>No.4</t>
  </si>
  <si>
    <r>
      <t>参加 （各１点） ＆ 勝 （ 勝者＝</t>
    </r>
    <r>
      <rPr>
        <b/>
        <sz val="11"/>
        <rFont val="ＭＳ Ｐゴシック"/>
        <family val="3"/>
      </rPr>
      <t>１</t>
    </r>
    <r>
      <rPr>
        <sz val="11"/>
        <rFont val="ＭＳ Ｐゴシック"/>
        <family val="3"/>
      </rPr>
      <t>　敗者＝０ ）入力</t>
    </r>
  </si>
  <si>
    <t>北大阪テニス協会担当</t>
  </si>
  <si>
    <t>選手名</t>
  </si>
  <si>
    <t>泉　北</t>
  </si>
  <si>
    <t>得点</t>
  </si>
  <si>
    <t>合計</t>
  </si>
  <si>
    <t>堺　市</t>
  </si>
  <si>
    <t>泉　南</t>
  </si>
  <si>
    <t>三　島</t>
  </si>
  <si>
    <t>豊　能</t>
  </si>
  <si>
    <t>ブロック</t>
  </si>
  <si>
    <t>クラス</t>
  </si>
  <si>
    <t>得</t>
  </si>
  <si>
    <t>失</t>
  </si>
  <si>
    <t>勝</t>
  </si>
  <si>
    <t>得失ゲーム数</t>
  </si>
  <si>
    <t>順</t>
  </si>
  <si>
    <t>団　体　得　点　集　計　表</t>
  </si>
  <si>
    <t>団　体　　得　点　集　計　表　　（まとめ）</t>
  </si>
  <si>
    <t>ｸﾗｽ</t>
  </si>
  <si>
    <t>ﾄﾞﾛｰＮｏ，</t>
  </si>
  <si>
    <t>ﾄﾞﾛｰＮｏ．</t>
  </si>
  <si>
    <t>計</t>
  </si>
  <si>
    <t>(</t>
  </si>
  <si>
    <t>)</t>
  </si>
  <si>
    <t>男子・45歳以上ダブルスの部</t>
  </si>
  <si>
    <t>大阪市</t>
  </si>
  <si>
    <t>中河内</t>
  </si>
  <si>
    <t>豊能</t>
  </si>
  <si>
    <t>南河内</t>
  </si>
  <si>
    <t>三島</t>
  </si>
  <si>
    <t>泉北</t>
  </si>
  <si>
    <t>　　　男子・一般ダブルスの部</t>
  </si>
  <si>
    <t>北河内</t>
  </si>
  <si>
    <t>泉南</t>
  </si>
  <si>
    <t>男子・55歳以上ダブルスの部</t>
  </si>
  <si>
    <t>女子・45歳以上ダブルスの部</t>
  </si>
  <si>
    <t>女子・55歳以上ダブルスの部</t>
  </si>
  <si>
    <t>堺市</t>
  </si>
  <si>
    <t>今年のｼｰﾄﾞ</t>
  </si>
  <si>
    <t>↓にシードＮＯ．を入れてソード(１番めにＺ列．２番目=ＡＡ選択し共に昇順でソード）</t>
  </si>
  <si>
    <t>順位</t>
  </si>
  <si>
    <t>選手名</t>
  </si>
  <si>
    <t>一般男子</t>
  </si>
  <si>
    <t>一般女子</t>
  </si>
  <si>
    <t>クラス</t>
  </si>
  <si>
    <t>　　　女子・一般ダブルスの部</t>
  </si>
  <si>
    <t>１Ｒ</t>
  </si>
  <si>
    <t>２Ｒ</t>
  </si>
  <si>
    <t>３Ｒ</t>
  </si>
  <si>
    <t>４Ｒ</t>
  </si>
  <si>
    <t>ＳＦ</t>
  </si>
  <si>
    <t>Ｆ</t>
  </si>
  <si>
    <t>一般男子</t>
  </si>
  <si>
    <t>一般女子</t>
  </si>
  <si>
    <t>４５歳男子</t>
  </si>
  <si>
    <t>４５歳男子</t>
  </si>
  <si>
    <t>５５歳男子</t>
  </si>
  <si>
    <t>４５歳女子</t>
  </si>
  <si>
    <t>４５歳女子</t>
  </si>
  <si>
    <t>５５歳女子</t>
  </si>
  <si>
    <t>ブロック</t>
  </si>
  <si>
    <t>参加</t>
  </si>
  <si>
    <t>総合</t>
  </si>
  <si>
    <t>大阪市</t>
  </si>
  <si>
    <t>豊能</t>
  </si>
  <si>
    <t>三島</t>
  </si>
  <si>
    <t>北河内</t>
  </si>
  <si>
    <t>中河内</t>
  </si>
  <si>
    <t>南河内</t>
  </si>
  <si>
    <t>泉北</t>
  </si>
  <si>
    <t>泉南</t>
  </si>
  <si>
    <t>堺市</t>
  </si>
  <si>
    <t>男子</t>
  </si>
  <si>
    <t>女子</t>
  </si>
  <si>
    <t>獲得点数累計</t>
  </si>
  <si>
    <t>男・女別</t>
  </si>
  <si>
    <t>一般</t>
  </si>
  <si>
    <t>５５歳</t>
  </si>
  <si>
    <t>４５歳</t>
  </si>
  <si>
    <t>　　↓　　に今年のシードＮＯ．を入れてソード(１番めにＺ列．２番目=ＡＡ選択し共に昇順で並び替え）</t>
  </si>
  <si>
    <t>三 島</t>
  </si>
  <si>
    <t>堺 市</t>
  </si>
  <si>
    <t>豊 能</t>
  </si>
  <si>
    <t>泉 北</t>
  </si>
  <si>
    <t>泉 南</t>
  </si>
  <si>
    <t>率</t>
  </si>
  <si>
    <t>Ｇ率</t>
  </si>
  <si>
    <t>国 体 メ モ リ ア ル　第 １４ 回　大 阪 府 知 事 杯 テ ニ ス 大 会</t>
  </si>
  <si>
    <t>　 ２０１１ 年 １１月  ３ 日</t>
  </si>
  <si>
    <t>A</t>
  </si>
  <si>
    <t>B</t>
  </si>
  <si>
    <t>C</t>
  </si>
  <si>
    <t>D</t>
  </si>
  <si>
    <t>E</t>
  </si>
  <si>
    <t>F</t>
  </si>
  <si>
    <t>G</t>
  </si>
  <si>
    <t>H</t>
  </si>
  <si>
    <t>I</t>
  </si>
  <si>
    <t>ドローNo.簡易表</t>
  </si>
  <si>
    <t>５５歳男子</t>
  </si>
  <si>
    <t>５５歳女子</t>
  </si>
  <si>
    <t>堺　市</t>
  </si>
  <si>
    <t>泉　南</t>
  </si>
  <si>
    <t>泉　北</t>
  </si>
  <si>
    <t>三　島</t>
  </si>
  <si>
    <t>豊　能</t>
  </si>
  <si>
    <t>①</t>
  </si>
  <si>
    <t>②</t>
  </si>
  <si>
    <t>③</t>
  </si>
  <si>
    <t>④</t>
  </si>
  <si>
    <t>本年シード</t>
  </si>
  <si>
    <t>地区記号</t>
  </si>
  <si>
    <t>C</t>
  </si>
  <si>
    <t>D</t>
  </si>
  <si>
    <t>E</t>
  </si>
  <si>
    <t>F</t>
  </si>
  <si>
    <t>G</t>
  </si>
  <si>
    <t>H</t>
  </si>
  <si>
    <t>I</t>
  </si>
  <si>
    <t>A</t>
  </si>
  <si>
    <t>B</t>
  </si>
  <si>
    <t>E</t>
  </si>
  <si>
    <t>F</t>
  </si>
  <si>
    <t>G</t>
  </si>
  <si>
    <t>H</t>
  </si>
  <si>
    <t>I</t>
  </si>
  <si>
    <t>地区名</t>
  </si>
  <si>
    <t>ドロー作成用名簿入力シート</t>
  </si>
  <si>
    <t>D</t>
  </si>
  <si>
    <t>E</t>
  </si>
  <si>
    <t>F</t>
  </si>
  <si>
    <t>G</t>
  </si>
  <si>
    <t>K</t>
  </si>
  <si>
    <t>L</t>
  </si>
  <si>
    <t>P</t>
  </si>
  <si>
    <t>辻本　叔彦</t>
  </si>
  <si>
    <t>山根　紀生</t>
  </si>
  <si>
    <t>玉西　隆</t>
  </si>
  <si>
    <t>山崎　由美</t>
  </si>
  <si>
    <t>田中　典子</t>
  </si>
  <si>
    <t>佐々木　由紀子</t>
  </si>
  <si>
    <t>真田　昭子</t>
  </si>
  <si>
    <t>黒住　純子</t>
  </si>
  <si>
    <t>岡田　加津重</t>
  </si>
  <si>
    <t>村木　真弓</t>
  </si>
  <si>
    <t>中垣　由美</t>
  </si>
  <si>
    <t>尾藤　由美子</t>
  </si>
  <si>
    <t>楳田　舞</t>
  </si>
  <si>
    <t>藤井　あゆみ</t>
  </si>
  <si>
    <t>岩本　由香利</t>
  </si>
  <si>
    <t>乾野　こづえ</t>
  </si>
  <si>
    <t>高田　暢子</t>
  </si>
  <si>
    <t>大塚　綾子</t>
  </si>
  <si>
    <t>西村　修司</t>
  </si>
  <si>
    <t>山内　敏秀</t>
  </si>
  <si>
    <t>上谷　郁介</t>
  </si>
  <si>
    <t>高橋　正典</t>
  </si>
  <si>
    <t>和田　義輝</t>
  </si>
  <si>
    <t>第17回なみはや国体メモリアル大阪府知事杯テニス大会</t>
  </si>
  <si>
    <t>辻本　学</t>
  </si>
  <si>
    <t>伊勢地　雄大</t>
  </si>
  <si>
    <t>井上　靖之</t>
  </si>
  <si>
    <t>岡本　勇治</t>
  </si>
  <si>
    <t>谷野　博紀</t>
  </si>
  <si>
    <t>小柴　朋幸</t>
  </si>
  <si>
    <t>高野　竜馬</t>
  </si>
  <si>
    <t>井上　哲平</t>
  </si>
  <si>
    <t>川崎　忠信</t>
  </si>
  <si>
    <t>藤原　一也</t>
  </si>
  <si>
    <t>坂井　英修</t>
  </si>
  <si>
    <t>中川　智彰</t>
  </si>
  <si>
    <t>辻本　豊</t>
  </si>
  <si>
    <t>島田　茂樹</t>
  </si>
  <si>
    <t>長谷川　美波</t>
  </si>
  <si>
    <t>斉藤　恵子</t>
  </si>
  <si>
    <t>小城　直美</t>
  </si>
  <si>
    <t>今出川　教子</t>
  </si>
  <si>
    <t>宮崎　美智代</t>
  </si>
  <si>
    <t>中川　和美</t>
  </si>
  <si>
    <t>辻本　江里子</t>
  </si>
  <si>
    <t>牧野　弘江</t>
  </si>
  <si>
    <t>幾野　奈津子</t>
  </si>
  <si>
    <t>三原　裕子</t>
  </si>
  <si>
    <t>石本　広美</t>
  </si>
  <si>
    <t>坪野　亜香里</t>
  </si>
  <si>
    <t>谷　恵子</t>
  </si>
  <si>
    <t>大橋　房代</t>
  </si>
  <si>
    <t>千古　哲也</t>
  </si>
  <si>
    <t>高山　　優</t>
  </si>
  <si>
    <t>寺崎　　航</t>
  </si>
  <si>
    <t>仲間　裕記</t>
  </si>
  <si>
    <t>橘　　朋邦</t>
  </si>
  <si>
    <t>鎌苅　　直</t>
  </si>
  <si>
    <t>柴藤　　潤</t>
  </si>
  <si>
    <t>赤松　大輔</t>
  </si>
  <si>
    <t>後藤　智幸</t>
  </si>
  <si>
    <t>小林　伸輔</t>
  </si>
  <si>
    <t>乙部　明治</t>
  </si>
  <si>
    <t>熊岡　徹也</t>
  </si>
  <si>
    <t>河合　正治</t>
  </si>
  <si>
    <t>南口　健一</t>
  </si>
  <si>
    <t>森戸　朋子</t>
  </si>
  <si>
    <t>神沢　正世</t>
  </si>
  <si>
    <t>辻尾　育美</t>
  </si>
  <si>
    <t>辻本　真規</t>
  </si>
  <si>
    <t>福島　久美</t>
  </si>
  <si>
    <t>高橋　千佳</t>
  </si>
  <si>
    <t>南口　理絵</t>
  </si>
  <si>
    <t>小松　佳南</t>
  </si>
  <si>
    <t>鍋島　恵美子</t>
  </si>
  <si>
    <t>大西　育子</t>
  </si>
  <si>
    <t>小畑　全代</t>
  </si>
  <si>
    <t>福家　宣美</t>
  </si>
  <si>
    <t>徳田　久美子</t>
  </si>
  <si>
    <t>川端　薫</t>
  </si>
  <si>
    <t>岩野　翔</t>
  </si>
  <si>
    <t>田中　　亮</t>
  </si>
  <si>
    <t>金山　登洋</t>
  </si>
  <si>
    <t>正司　宣彦</t>
  </si>
  <si>
    <t>櫻井　誠規</t>
  </si>
  <si>
    <t>深井　俊哉</t>
  </si>
  <si>
    <t>石坂　茂</t>
  </si>
  <si>
    <t>中村　茂之</t>
  </si>
  <si>
    <t>内田　明宏</t>
  </si>
  <si>
    <t>高田　昌幸</t>
  </si>
  <si>
    <t>大毛　義浩</t>
  </si>
  <si>
    <t>山盛　光</t>
  </si>
  <si>
    <t>松岡　努</t>
  </si>
  <si>
    <t>石浜　彰則</t>
  </si>
  <si>
    <t>池田　あずさ</t>
  </si>
  <si>
    <t>杉本　美弥子</t>
  </si>
  <si>
    <t>築地　深雪</t>
  </si>
  <si>
    <t>奥山　美咲</t>
  </si>
  <si>
    <t>高木　翼</t>
  </si>
  <si>
    <t>杉本　晴菜</t>
  </si>
  <si>
    <t>井上　和美</t>
  </si>
  <si>
    <t>那須　月見</t>
  </si>
  <si>
    <t>城戸　文代</t>
  </si>
  <si>
    <t>岩口　洋子</t>
  </si>
  <si>
    <t>高田　恵子</t>
  </si>
  <si>
    <t>坂本　美保</t>
  </si>
  <si>
    <t>大坪　雅子</t>
  </si>
  <si>
    <t>田中　恵美子</t>
  </si>
  <si>
    <t>澤田　崇志</t>
  </si>
  <si>
    <t>朝田　伸祐</t>
  </si>
  <si>
    <t>三原　隆史</t>
  </si>
  <si>
    <t>辻本　拓也</t>
  </si>
  <si>
    <t>菊池　達也</t>
  </si>
  <si>
    <t>藤原　高之</t>
  </si>
  <si>
    <t>門脇　聡</t>
  </si>
  <si>
    <t>篠原　政晴</t>
  </si>
  <si>
    <t>中村　園子</t>
  </si>
  <si>
    <t>上谷　真美</t>
  </si>
  <si>
    <t>鹿島　徳子</t>
  </si>
  <si>
    <t>村田　利江子</t>
  </si>
  <si>
    <t>弓場　郁子</t>
  </si>
  <si>
    <t>前池　治美</t>
  </si>
  <si>
    <t>内藤　弘恵</t>
  </si>
  <si>
    <t>新熊　有子</t>
  </si>
  <si>
    <t>本多　紀子</t>
  </si>
  <si>
    <t>中嶋　紀子</t>
  </si>
  <si>
    <t>増田　真澄</t>
  </si>
  <si>
    <t>佐藤　岳大</t>
  </si>
  <si>
    <t>東海　正明</t>
  </si>
  <si>
    <t>金原　大介</t>
  </si>
  <si>
    <t>吉田　創</t>
  </si>
  <si>
    <t>有安　宣文</t>
  </si>
  <si>
    <t>川合　誠司</t>
  </si>
  <si>
    <t>村上　伸吾</t>
  </si>
  <si>
    <t>田村　義隆</t>
  </si>
  <si>
    <t>大内　一</t>
  </si>
  <si>
    <t>吉川　肇</t>
  </si>
  <si>
    <t>三宮　美樹</t>
  </si>
  <si>
    <t>安井　泰子</t>
  </si>
  <si>
    <t>大畠　正子</t>
  </si>
  <si>
    <t>岡本　みゆき</t>
  </si>
  <si>
    <t>花田　悦子</t>
  </si>
  <si>
    <t>田辺　あけみ</t>
  </si>
  <si>
    <t>青柳　厚子</t>
  </si>
  <si>
    <t>福井　裕代</t>
  </si>
  <si>
    <t>伊藤　志津</t>
  </si>
  <si>
    <t>瀧本　みさを</t>
  </si>
  <si>
    <t>赤澤　奈都子</t>
  </si>
  <si>
    <t>菊田　美代子</t>
  </si>
  <si>
    <t>連石　清美</t>
  </si>
  <si>
    <t>木村　利果</t>
  </si>
  <si>
    <t>今村　宗士</t>
  </si>
  <si>
    <t>河原　純</t>
  </si>
  <si>
    <t>河野　祐樹</t>
  </si>
  <si>
    <t>清水　亮太</t>
  </si>
  <si>
    <t>鈴木　一郎</t>
  </si>
  <si>
    <t>安川　佳彰</t>
  </si>
  <si>
    <t>久留　広平</t>
  </si>
  <si>
    <t>柴田　信之</t>
  </si>
  <si>
    <t>泉本　和孝</t>
  </si>
  <si>
    <t>藤本　誠司</t>
  </si>
  <si>
    <t>西　豪紀</t>
  </si>
  <si>
    <t>福井　繁夫</t>
  </si>
  <si>
    <t>宮原　茂利</t>
  </si>
  <si>
    <t>足立　晶彦</t>
  </si>
  <si>
    <t>鈴木　貴子</t>
  </si>
  <si>
    <t>臼木　ゆうか</t>
  </si>
  <si>
    <t>浅井　真貴</t>
  </si>
  <si>
    <t>水野　陽子</t>
  </si>
  <si>
    <t>谷口　遥香</t>
  </si>
  <si>
    <t>柳原　杏実</t>
  </si>
  <si>
    <t>西居　いく子</t>
  </si>
  <si>
    <t>高橋　玲奈</t>
  </si>
  <si>
    <t>梅原　博美</t>
  </si>
  <si>
    <t>佐藤　博子</t>
  </si>
  <si>
    <t>四宮　華子</t>
  </si>
  <si>
    <t>田中　正栄</t>
  </si>
  <si>
    <t>忠田　淑子</t>
  </si>
  <si>
    <t>北村　美佐緒</t>
  </si>
  <si>
    <t>東出　祥典</t>
  </si>
  <si>
    <t>細野　航基</t>
  </si>
  <si>
    <t>榎本　賢</t>
  </si>
  <si>
    <t>浅岡　希好</t>
  </si>
  <si>
    <t>長田　圭司</t>
  </si>
  <si>
    <t>原田　稜岐</t>
  </si>
  <si>
    <t>尾藤　祐哉</t>
  </si>
  <si>
    <t>築田　誠</t>
  </si>
  <si>
    <t>吉木　永雄</t>
  </si>
  <si>
    <t>小末　春彦</t>
  </si>
  <si>
    <t>菊　勇</t>
  </si>
  <si>
    <t>猪ノ上　眞一郎</t>
  </si>
  <si>
    <t>奥野　兼三</t>
  </si>
  <si>
    <t>笹岡　信行</t>
  </si>
  <si>
    <t>久禮　広子</t>
  </si>
  <si>
    <t>真砂　和美</t>
  </si>
  <si>
    <t>石川　ひろみ</t>
  </si>
  <si>
    <t>山本　直子</t>
  </si>
  <si>
    <t>伊藤　成美</t>
  </si>
  <si>
    <t>及川　貴美</t>
  </si>
  <si>
    <t>北川　章代</t>
  </si>
  <si>
    <t>海野　美智子</t>
  </si>
  <si>
    <t>和田　千鶴子</t>
  </si>
  <si>
    <t>加減　あつ子</t>
  </si>
  <si>
    <t>義本　三枝子</t>
  </si>
  <si>
    <t>吉田　和子</t>
  </si>
  <si>
    <t>熊谷　節子</t>
  </si>
  <si>
    <t>落合　章雄</t>
  </si>
  <si>
    <t>国本　雄大</t>
  </si>
  <si>
    <t>西田　智也</t>
  </si>
  <si>
    <t>鈴木　孝昌</t>
  </si>
  <si>
    <t>松田　祐貴</t>
  </si>
  <si>
    <t>松田　稔</t>
  </si>
  <si>
    <t>大北　裕也</t>
  </si>
  <si>
    <t>梶山　淳平</t>
  </si>
  <si>
    <t>西脇　信和</t>
  </si>
  <si>
    <t>石田　喜章</t>
  </si>
  <si>
    <t>中嶋　康二</t>
  </si>
  <si>
    <t>井須　浩嘉</t>
  </si>
  <si>
    <t>柳田　孝二</t>
  </si>
  <si>
    <t>曽谷　美鈴</t>
  </si>
  <si>
    <t>京田　由紀江</t>
  </si>
  <si>
    <t>西本　直子</t>
  </si>
  <si>
    <t>中村　真紀子</t>
  </si>
  <si>
    <t>松村　明代</t>
  </si>
  <si>
    <t>西脇　佐登美</t>
  </si>
  <si>
    <t>長岡　裕巳子</t>
  </si>
  <si>
    <t>新宮　千恵美</t>
  </si>
  <si>
    <t>山田　由美</t>
  </si>
  <si>
    <t>野口　聖平</t>
  </si>
  <si>
    <t>織戸　大貴</t>
  </si>
  <si>
    <t>東野　隆洋</t>
  </si>
  <si>
    <t>高木　伸也</t>
  </si>
  <si>
    <t>水本　圭治</t>
  </si>
  <si>
    <t>酒井　陽一</t>
  </si>
  <si>
    <t>広瀬　公二</t>
  </si>
  <si>
    <t>白杉　遼一</t>
  </si>
  <si>
    <t>福田　健司</t>
  </si>
  <si>
    <t>貝野　友規</t>
  </si>
  <si>
    <t>石川　博人</t>
  </si>
  <si>
    <t>金　恒志</t>
  </si>
  <si>
    <t>浜口　比呂臣</t>
  </si>
  <si>
    <t>奥野　仁史</t>
  </si>
  <si>
    <t>豊山　悦弘</t>
  </si>
  <si>
    <t>川神　佳織</t>
  </si>
  <si>
    <t>藤原　公子</t>
  </si>
  <si>
    <t>bye　＊</t>
  </si>
  <si>
    <t>bye　＊</t>
  </si>
  <si>
    <t>bye　＊</t>
  </si>
  <si>
    <t>谷井　舞</t>
  </si>
  <si>
    <t>酒井　夏葉</t>
  </si>
  <si>
    <t>鈴木　美香</t>
  </si>
  <si>
    <t>廣戸　佳菜子</t>
  </si>
  <si>
    <t>Ⅰ</t>
  </si>
  <si>
    <t>今出川・牧野</t>
  </si>
  <si>
    <t>鈴木・廣戸</t>
  </si>
  <si>
    <t>山盛　裕子</t>
  </si>
  <si>
    <t>伊佐　寿世</t>
  </si>
  <si>
    <t>山本　亜紀</t>
  </si>
  <si>
    <t>藤井　朋美</t>
  </si>
  <si>
    <t>三宮・藤井</t>
  </si>
  <si>
    <t>神沢・高橋</t>
  </si>
  <si>
    <t>76(3)</t>
  </si>
  <si>
    <t>鹿島・楳田</t>
  </si>
  <si>
    <t>奥山・那須</t>
  </si>
  <si>
    <t>石川・北川</t>
  </si>
  <si>
    <t>西脇　義晃</t>
  </si>
  <si>
    <t>片山　俊也</t>
  </si>
  <si>
    <t>石川　弘彰</t>
  </si>
  <si>
    <t>松尾　陽大</t>
  </si>
  <si>
    <t>村山　拓也</t>
  </si>
  <si>
    <t>三好　健太郎</t>
  </si>
  <si>
    <t>米谷　泰一</t>
  </si>
  <si>
    <t>古賀　実</t>
  </si>
  <si>
    <t>弘田　稔幸</t>
  </si>
  <si>
    <t>小松　大輔</t>
  </si>
  <si>
    <t>田中　惇三</t>
  </si>
  <si>
    <t>井上・小柴</t>
  </si>
  <si>
    <t>寺崎・米藤</t>
  </si>
  <si>
    <t>東出・長田</t>
  </si>
  <si>
    <t>清水・柴田</t>
  </si>
  <si>
    <t>白杉・石川</t>
  </si>
  <si>
    <t>高山・村山</t>
  </si>
  <si>
    <t>伊勢地・谷野</t>
  </si>
  <si>
    <t>山内・上谷</t>
  </si>
  <si>
    <t>榎本・尾藤</t>
  </si>
  <si>
    <t>古賀・弘田</t>
  </si>
  <si>
    <t>正司・中村</t>
  </si>
  <si>
    <t>河野・久留</t>
  </si>
  <si>
    <t>酒井・福田</t>
  </si>
  <si>
    <t>三原・藤原</t>
  </si>
  <si>
    <t>今村・松尾</t>
  </si>
  <si>
    <t>高野・井上</t>
  </si>
  <si>
    <t>河原・安川</t>
  </si>
  <si>
    <t>岩野・櫻井</t>
  </si>
  <si>
    <t>三本　有希子</t>
  </si>
  <si>
    <t>谷井・三本</t>
  </si>
  <si>
    <t>山本　綾菜</t>
  </si>
  <si>
    <t>臼木・山本</t>
  </si>
  <si>
    <t>築地・井上</t>
  </si>
  <si>
    <t>辻尾・南口</t>
  </si>
  <si>
    <t>川神・藤原</t>
  </si>
  <si>
    <t>鈴木・上地</t>
  </si>
  <si>
    <t>黒住・山崎</t>
  </si>
  <si>
    <t>小城・辻本</t>
  </si>
  <si>
    <t>杉本・杉本</t>
  </si>
  <si>
    <t>連石・木村</t>
  </si>
  <si>
    <t>７６（５）</t>
  </si>
  <si>
    <t>山田　真理子</t>
  </si>
  <si>
    <t>上地　敦子</t>
  </si>
  <si>
    <t>山盛・伊佐</t>
  </si>
  <si>
    <t>浅井　・山本　</t>
  </si>
  <si>
    <t>三宮　・藤井　　　</t>
  </si>
  <si>
    <t>谷井　・三本</t>
  </si>
  <si>
    <t>臼木　・山本</t>
  </si>
  <si>
    <t>山田　・上田</t>
  </si>
  <si>
    <t>片山　・石川</t>
  </si>
  <si>
    <t>今村　・松尾</t>
  </si>
  <si>
    <t>高山　・村山</t>
  </si>
  <si>
    <t>三好　・米谷</t>
  </si>
  <si>
    <t>小松　・田中</t>
  </si>
  <si>
    <t>石本　・坂井</t>
  </si>
  <si>
    <t>中谷　・坂本</t>
  </si>
  <si>
    <t>佐藤　・　宮本</t>
  </si>
  <si>
    <t>76(4)</t>
  </si>
  <si>
    <r>
      <t>7</t>
    </r>
    <r>
      <rPr>
        <sz val="11"/>
        <rFont val="ＭＳ Ｐゴシック"/>
        <family val="3"/>
      </rPr>
      <t>6(8)</t>
    </r>
  </si>
  <si>
    <t xml:space="preserve"> </t>
  </si>
  <si>
    <t>尾藤・義本</t>
  </si>
  <si>
    <t>７５</t>
  </si>
  <si>
    <t>田中・岡田</t>
  </si>
  <si>
    <t>６４</t>
  </si>
  <si>
    <t>６０</t>
  </si>
  <si>
    <t>花田・田辺</t>
  </si>
  <si>
    <t>６３</t>
  </si>
  <si>
    <t>三原・坪野</t>
  </si>
  <si>
    <t>６１</t>
  </si>
  <si>
    <t>中谷・坪野</t>
  </si>
  <si>
    <t>６２</t>
  </si>
  <si>
    <t>城戸・高田</t>
  </si>
  <si>
    <t>７５</t>
  </si>
  <si>
    <t>佐藤・宮本</t>
  </si>
  <si>
    <t>前池・新熊</t>
  </si>
  <si>
    <t>伊藤・瀧本</t>
  </si>
  <si>
    <t>鍋島・小畑</t>
  </si>
  <si>
    <r>
      <t>7</t>
    </r>
    <r>
      <rPr>
        <sz val="11"/>
        <rFont val="ＭＳ Ｐゴシック"/>
        <family val="3"/>
      </rPr>
      <t>6(5)</t>
    </r>
  </si>
  <si>
    <t>　　酒井・福田</t>
  </si>
  <si>
    <t>内田・大毛</t>
  </si>
  <si>
    <t>６１</t>
  </si>
  <si>
    <t>小末・猪ノ上</t>
  </si>
  <si>
    <t>小林・熊岡</t>
  </si>
  <si>
    <t>６４</t>
  </si>
  <si>
    <t>７５</t>
  </si>
  <si>
    <t>藤原・中川</t>
  </si>
  <si>
    <t>６２</t>
  </si>
  <si>
    <t>高橋・和田</t>
  </si>
  <si>
    <t>６３</t>
  </si>
  <si>
    <t>金・山根</t>
  </si>
  <si>
    <t>石本・坂井</t>
  </si>
  <si>
    <t>泉本・西</t>
  </si>
  <si>
    <t>石田・玉西</t>
  </si>
  <si>
    <t>６０</t>
  </si>
  <si>
    <t>後藤・乙部</t>
  </si>
  <si>
    <t>松岡・石浜</t>
  </si>
  <si>
    <t>大内・吉川</t>
  </si>
  <si>
    <t>河合・南口</t>
  </si>
  <si>
    <t>松岡・石浜</t>
  </si>
  <si>
    <t>辻本・島田</t>
  </si>
  <si>
    <t>上田　明子</t>
  </si>
  <si>
    <t xml:space="preserve">鈴木・上地    </t>
  </si>
  <si>
    <t>古田・熊谷</t>
  </si>
  <si>
    <t>大坪・田中</t>
  </si>
  <si>
    <t>谷・大橋</t>
  </si>
  <si>
    <t>忠田・北村</t>
  </si>
  <si>
    <t>７６（３）</t>
  </si>
  <si>
    <t>62open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</si>
</sst>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$-411]ggge&quot;年&quot;m&quot;月&quot;d&quot;日&quot;;@"/>
    <numFmt numFmtId="179" formatCode="#,##0_ "/>
    <numFmt numFmtId="180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4F6B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rgb="FF002060"/>
      </bottom>
    </border>
    <border>
      <left style="thin"/>
      <right style="thin"/>
      <top style="thin"/>
      <bottom style="medium">
        <color rgb="FF002060"/>
      </bottom>
    </border>
    <border>
      <left style="thin"/>
      <right style="medium"/>
      <top style="thin"/>
      <bottom style="medium">
        <color rgb="FF002060"/>
      </bottom>
    </border>
    <border>
      <left>
        <color indexed="63"/>
      </left>
      <right style="medium">
        <color rgb="FF002060"/>
      </right>
      <top style="thin"/>
      <bottom style="medium">
        <color rgb="FF002060"/>
      </bottom>
    </border>
    <border>
      <left style="medium"/>
      <right style="thin"/>
      <top style="medium">
        <color rgb="FF002060"/>
      </top>
      <bottom style="dashed"/>
    </border>
    <border>
      <left style="medium"/>
      <right style="thin"/>
      <top style="dashed"/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 style="hair"/>
      <bottom style="hair"/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dashed">
        <color rgb="FF002060"/>
      </top>
      <bottom style="dashed">
        <color rgb="FF002060"/>
      </bottom>
    </border>
    <border>
      <left style="thin">
        <color rgb="FF002060"/>
      </left>
      <right style="thin">
        <color rgb="FF002060"/>
      </right>
      <top style="dashed">
        <color rgb="FF002060"/>
      </top>
      <bottom style="dashed">
        <color rgb="FF002060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dashed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dashed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dashed">
        <color rgb="FF002060"/>
      </bottom>
    </border>
    <border>
      <left style="thin">
        <color rgb="FF002060"/>
      </left>
      <right style="medium">
        <color rgb="FF002060"/>
      </right>
      <top style="dashed">
        <color rgb="FF002060"/>
      </top>
      <bottom style="dashed">
        <color rgb="FF002060"/>
      </bottom>
    </border>
    <border>
      <left style="medium">
        <color rgb="FF002060"/>
      </left>
      <right style="thin">
        <color rgb="FF002060"/>
      </right>
      <top style="dashed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dashed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dashed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hair"/>
    </border>
    <border>
      <left>
        <color indexed="63"/>
      </left>
      <right style="medium">
        <color rgb="FF002060"/>
      </right>
      <top style="hair"/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thin"/>
      <right>
        <color indexed="63"/>
      </right>
      <top style="medium">
        <color rgb="FF002060"/>
      </top>
      <bottom style="dashed"/>
    </border>
    <border>
      <left style="thin"/>
      <right>
        <color indexed="63"/>
      </right>
      <top style="dashed"/>
      <bottom style="medium">
        <color rgb="FF002060"/>
      </bottom>
    </border>
    <border>
      <left style="medium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 style="thin"/>
      <bottom style="thin"/>
    </border>
    <border>
      <left style="thin"/>
      <right style="thin"/>
      <top style="medium">
        <color rgb="FF002060"/>
      </top>
      <bottom style="dashed"/>
    </border>
    <border>
      <left style="thin"/>
      <right style="thin"/>
      <top style="dashed"/>
      <bottom style="medium">
        <color rgb="FF002060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>
        <color rgb="FF002060"/>
      </top>
      <bottom style="dashed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>
        <color rgb="FF002060"/>
      </right>
      <top style="medium">
        <color rgb="FF002060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medium">
        <color rgb="FF00206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thin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>
        <color rgb="FF002060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>
        <color rgb="FF002060"/>
      </top>
      <bottom style="thin"/>
    </border>
    <border>
      <left style="thin"/>
      <right style="medium"/>
      <top style="medium">
        <color rgb="FF002060"/>
      </top>
      <bottom style="thin"/>
    </border>
    <border>
      <left style="medium"/>
      <right>
        <color indexed="63"/>
      </right>
      <top style="medium">
        <color rgb="FF002060"/>
      </top>
      <bottom style="thin"/>
    </border>
    <border>
      <left>
        <color indexed="63"/>
      </left>
      <right style="medium"/>
      <top style="medium">
        <color rgb="FF002060"/>
      </top>
      <bottom style="thin"/>
    </border>
    <border>
      <left style="thin"/>
      <right style="medium"/>
      <top style="medium">
        <color rgb="FF002060"/>
      </top>
      <bottom>
        <color indexed="63"/>
      </bottom>
    </border>
    <border>
      <left style="thin"/>
      <right style="medium"/>
      <top>
        <color indexed="63"/>
      </top>
      <bottom style="medium">
        <color rgb="FF002060"/>
      </bottom>
    </border>
    <border>
      <left style="thin"/>
      <right style="thin"/>
      <top style="medium">
        <color rgb="FF002060"/>
      </top>
      <bottom>
        <color indexed="63"/>
      </bottom>
    </border>
    <border>
      <left style="thin"/>
      <right style="thin"/>
      <top>
        <color indexed="63"/>
      </top>
      <bottom style="medium">
        <color rgb="FF002060"/>
      </bottom>
    </border>
    <border>
      <left style="thin"/>
      <right>
        <color indexed="63"/>
      </right>
      <top style="medium">
        <color rgb="FF00206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thin"/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7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71">
      <alignment/>
      <protection/>
    </xf>
    <xf numFmtId="0" fontId="4" fillId="0" borderId="0" xfId="71" applyFont="1">
      <alignment/>
      <protection/>
    </xf>
    <xf numFmtId="0" fontId="6" fillId="0" borderId="0" xfId="71" applyFont="1" applyAlignment="1">
      <alignment vertical="center"/>
      <protection/>
    </xf>
    <xf numFmtId="0" fontId="7" fillId="0" borderId="0" xfId="71" applyFont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8" fillId="0" borderId="0" xfId="71" applyFont="1" applyBorder="1" applyAlignment="1">
      <alignment horizontal="center" vertical="center"/>
      <protection/>
    </xf>
    <xf numFmtId="49" fontId="9" fillId="0" borderId="0" xfId="71" applyNumberFormat="1" applyFont="1" applyBorder="1" applyAlignment="1">
      <alignment horizontal="center" vertical="center"/>
      <protection/>
    </xf>
    <xf numFmtId="0" fontId="0" fillId="0" borderId="0" xfId="71" applyAlignment="1">
      <alignment horizontal="center" vertical="center"/>
      <protection/>
    </xf>
    <xf numFmtId="49" fontId="10" fillId="0" borderId="0" xfId="71" applyNumberFormat="1" applyFont="1" applyBorder="1" applyAlignment="1">
      <alignment horizontal="center" vertical="center"/>
      <protection/>
    </xf>
    <xf numFmtId="49" fontId="10" fillId="0" borderId="0" xfId="71" applyNumberFormat="1" applyFont="1" applyAlignment="1">
      <alignment horizontal="center" vertical="center"/>
      <protection/>
    </xf>
    <xf numFmtId="49" fontId="10" fillId="0" borderId="10" xfId="71" applyNumberFormat="1" applyFont="1" applyBorder="1" applyAlignment="1">
      <alignment horizontal="center" vertical="center"/>
      <protection/>
    </xf>
    <xf numFmtId="0" fontId="9" fillId="0" borderId="0" xfId="71" applyFont="1" applyBorder="1" applyAlignment="1">
      <alignment horizontal="center" vertical="center"/>
      <protection/>
    </xf>
    <xf numFmtId="49" fontId="10" fillId="0" borderId="11" xfId="71" applyNumberFormat="1" applyFont="1" applyBorder="1" applyAlignment="1">
      <alignment horizontal="center" vertical="center"/>
      <protection/>
    </xf>
    <xf numFmtId="49" fontId="10" fillId="0" borderId="15" xfId="71" applyNumberFormat="1" applyFont="1" applyBorder="1" applyAlignment="1">
      <alignment horizontal="center" vertical="center"/>
      <protection/>
    </xf>
    <xf numFmtId="0" fontId="0" fillId="0" borderId="10" xfId="71" applyBorder="1">
      <alignment/>
      <protection/>
    </xf>
    <xf numFmtId="49" fontId="0" fillId="0" borderId="0" xfId="71" applyNumberFormat="1" applyAlignment="1">
      <alignment horizontal="center" vertical="center"/>
      <protection/>
    </xf>
    <xf numFmtId="49" fontId="0" fillId="0" borderId="0" xfId="71" applyNumberFormat="1" applyBorder="1" applyAlignment="1">
      <alignment horizontal="center" vertical="center"/>
      <protection/>
    </xf>
    <xf numFmtId="0" fontId="11" fillId="0" borderId="0" xfId="71" applyFont="1" applyAlignment="1">
      <alignment horizontal="center" vertical="center"/>
      <protection/>
    </xf>
    <xf numFmtId="49" fontId="10" fillId="0" borderId="16" xfId="71" applyNumberFormat="1" applyFont="1" applyBorder="1" applyAlignment="1">
      <alignment horizontal="center" vertical="center"/>
      <protection/>
    </xf>
    <xf numFmtId="0" fontId="9" fillId="0" borderId="0" xfId="71" applyFont="1" applyAlignment="1">
      <alignment horizontal="left" vertical="center"/>
      <protection/>
    </xf>
    <xf numFmtId="0" fontId="0" fillId="0" borderId="0" xfId="70">
      <alignment vertical="center"/>
      <protection/>
    </xf>
    <xf numFmtId="0" fontId="5" fillId="0" borderId="0" xfId="70" applyFont="1">
      <alignment vertical="center"/>
      <protection/>
    </xf>
    <xf numFmtId="0" fontId="8" fillId="0" borderId="0" xfId="70" applyNumberFormat="1" applyFont="1" applyAlignment="1">
      <alignment vertical="center"/>
      <protection/>
    </xf>
    <xf numFmtId="0" fontId="9" fillId="0" borderId="0" xfId="70" applyFont="1" applyBorder="1">
      <alignment vertical="center"/>
      <protection/>
    </xf>
    <xf numFmtId="0" fontId="0" fillId="0" borderId="0" xfId="70" applyBorder="1">
      <alignment vertical="center"/>
      <protection/>
    </xf>
    <xf numFmtId="0" fontId="8" fillId="0" borderId="0" xfId="71" applyNumberFormat="1" applyFont="1" applyBorder="1" applyAlignment="1">
      <alignment horizontal="center" vertical="center"/>
      <protection/>
    </xf>
    <xf numFmtId="0" fontId="0" fillId="0" borderId="17" xfId="70" applyBorder="1">
      <alignment vertical="center"/>
      <protection/>
    </xf>
    <xf numFmtId="0" fontId="8" fillId="0" borderId="0" xfId="70" applyFont="1" applyAlignment="1">
      <alignment vertical="center"/>
      <protection/>
    </xf>
    <xf numFmtId="0" fontId="9" fillId="0" borderId="0" xfId="70" applyFont="1">
      <alignment vertical="center"/>
      <protection/>
    </xf>
    <xf numFmtId="0" fontId="0" fillId="0" borderId="10" xfId="71" applyBorder="1" applyAlignment="1">
      <alignment horizontal="center" vertical="center"/>
      <protection/>
    </xf>
    <xf numFmtId="0" fontId="0" fillId="0" borderId="0" xfId="71" applyNumberFormat="1" applyAlignment="1">
      <alignment horizontal="center" vertical="center"/>
      <protection/>
    </xf>
    <xf numFmtId="0" fontId="0" fillId="0" borderId="10" xfId="71" applyNumberFormat="1" applyBorder="1" applyAlignment="1">
      <alignment horizontal="center" vertical="center"/>
      <protection/>
    </xf>
    <xf numFmtId="0" fontId="10" fillId="0" borderId="0" xfId="71" applyNumberFormat="1" applyFont="1" applyBorder="1" applyAlignment="1">
      <alignment horizontal="center" vertical="center"/>
      <protection/>
    </xf>
    <xf numFmtId="0" fontId="10" fillId="0" borderId="0" xfId="71" applyNumberFormat="1" applyFont="1" applyAlignment="1">
      <alignment horizontal="center" vertical="center"/>
      <protection/>
    </xf>
    <xf numFmtId="0" fontId="10" fillId="0" borderId="10" xfId="71" applyNumberFormat="1" applyFont="1" applyBorder="1" applyAlignment="1">
      <alignment horizontal="center" vertical="center"/>
      <protection/>
    </xf>
    <xf numFmtId="0" fontId="10" fillId="0" borderId="16" xfId="71" applyNumberFormat="1" applyFont="1" applyBorder="1" applyAlignment="1">
      <alignment horizontal="center" vertical="center"/>
      <protection/>
    </xf>
    <xf numFmtId="0" fontId="10" fillId="0" borderId="18" xfId="71" applyNumberFormat="1" applyFont="1" applyBorder="1" applyAlignment="1">
      <alignment horizontal="center" vertical="center"/>
      <protection/>
    </xf>
    <xf numFmtId="0" fontId="10" fillId="0" borderId="15" xfId="71" applyNumberFormat="1" applyFont="1" applyBorder="1" applyAlignment="1">
      <alignment horizontal="center" vertical="center"/>
      <protection/>
    </xf>
    <xf numFmtId="0" fontId="0" fillId="0" borderId="10" xfId="71" applyNumberFormat="1" applyBorder="1">
      <alignment/>
      <protection/>
    </xf>
    <xf numFmtId="0" fontId="10" fillId="0" borderId="11" xfId="71" applyNumberFormat="1" applyFont="1" applyBorder="1" applyAlignment="1">
      <alignment horizontal="center" vertical="center"/>
      <protection/>
    </xf>
    <xf numFmtId="0" fontId="0" fillId="0" borderId="0" xfId="71" applyNumberFormat="1">
      <alignment/>
      <protection/>
    </xf>
    <xf numFmtId="0" fontId="0" fillId="0" borderId="0" xfId="71" applyNumberFormat="1" applyBorder="1" applyAlignment="1">
      <alignment horizontal="center"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/>
      <protection/>
    </xf>
    <xf numFmtId="0" fontId="0" fillId="0" borderId="0" xfId="71" applyNumberFormat="1" applyBorder="1">
      <alignment/>
      <protection/>
    </xf>
    <xf numFmtId="0" fontId="0" fillId="0" borderId="0" xfId="70" applyFont="1">
      <alignment vertical="center"/>
      <protection/>
    </xf>
    <xf numFmtId="0" fontId="6" fillId="0" borderId="0" xfId="71" applyFont="1" applyFill="1" applyBorder="1" applyAlignment="1">
      <alignment vertical="center"/>
      <protection/>
    </xf>
    <xf numFmtId="0" fontId="9" fillId="0" borderId="0" xfId="71" applyFont="1" applyAlignment="1">
      <alignment horizontal="center" vertical="center"/>
      <protection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71" applyNumberFormat="1" applyFont="1" applyBorder="1" applyAlignment="1">
      <alignment horizontal="center" vertical="center"/>
      <protection/>
    </xf>
    <xf numFmtId="49" fontId="0" fillId="0" borderId="10" xfId="71" applyNumberFormat="1" applyFont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49" fontId="0" fillId="0" borderId="19" xfId="71" applyNumberFormat="1" applyFont="1" applyBorder="1" applyAlignment="1">
      <alignment horizontal="center" vertical="center"/>
      <protection/>
    </xf>
    <xf numFmtId="49" fontId="0" fillId="0" borderId="13" xfId="71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/>
    </xf>
    <xf numFmtId="0" fontId="14" fillId="0" borderId="3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32" borderId="0" xfId="71" applyNumberFormat="1" applyFont="1" applyFill="1" applyBorder="1" applyAlignment="1">
      <alignment horizontal="center" vertical="center"/>
      <protection/>
    </xf>
    <xf numFmtId="0" fontId="0" fillId="0" borderId="20" xfId="71" applyBorder="1">
      <alignment/>
      <protection/>
    </xf>
    <xf numFmtId="0" fontId="6" fillId="0" borderId="20" xfId="71" applyFont="1" applyBorder="1" applyAlignment="1">
      <alignment vertical="center"/>
      <protection/>
    </xf>
    <xf numFmtId="0" fontId="0" fillId="0" borderId="0" xfId="71" applyBorder="1">
      <alignment/>
      <protection/>
    </xf>
    <xf numFmtId="0" fontId="0" fillId="0" borderId="0" xfId="71" applyBorder="1" applyAlignment="1">
      <alignment horizontal="center"/>
      <protection/>
    </xf>
    <xf numFmtId="0" fontId="0" fillId="0" borderId="37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57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56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0" borderId="6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71" applyBorder="1" applyAlignment="1">
      <alignment vertical="center"/>
      <protection/>
    </xf>
    <xf numFmtId="0" fontId="6" fillId="0" borderId="0" xfId="71" applyFont="1" applyBorder="1" applyAlignment="1">
      <alignment vertical="center"/>
      <protection/>
    </xf>
    <xf numFmtId="0" fontId="6" fillId="0" borderId="0" xfId="7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0" xfId="71" applyFont="1" applyAlignment="1">
      <alignment horizontal="left"/>
      <protection/>
    </xf>
    <xf numFmtId="0" fontId="9" fillId="0" borderId="0" xfId="71" applyNumberFormat="1" applyFont="1" applyAlignment="1">
      <alignment horizontal="left"/>
      <protection/>
    </xf>
    <xf numFmtId="0" fontId="9" fillId="0" borderId="0" xfId="71" applyNumberFormat="1" applyFont="1" applyAlignment="1">
      <alignment horizontal="left" vertical="center"/>
      <protection/>
    </xf>
    <xf numFmtId="0" fontId="9" fillId="0" borderId="10" xfId="71" applyFont="1" applyBorder="1" applyAlignment="1">
      <alignment horizontal="left" vertical="center"/>
      <protection/>
    </xf>
    <xf numFmtId="49" fontId="9" fillId="0" borderId="0" xfId="71" applyNumberFormat="1" applyFont="1" applyAlignment="1">
      <alignment horizontal="left" vertical="center"/>
      <protection/>
    </xf>
    <xf numFmtId="49" fontId="9" fillId="0" borderId="0" xfId="71" applyNumberFormat="1" applyFont="1" applyAlignment="1">
      <alignment horizontal="left"/>
      <protection/>
    </xf>
    <xf numFmtId="49" fontId="9" fillId="0" borderId="0" xfId="71" applyNumberFormat="1" applyFont="1" applyBorder="1" applyAlignment="1">
      <alignment horizontal="left"/>
      <protection/>
    </xf>
    <xf numFmtId="49" fontId="9" fillId="0" borderId="0" xfId="71" applyNumberFormat="1" applyFont="1" applyBorder="1" applyAlignment="1">
      <alignment horizontal="left" vertical="center"/>
      <protection/>
    </xf>
    <xf numFmtId="49" fontId="9" fillId="0" borderId="10" xfId="71" applyNumberFormat="1" applyFont="1" applyBorder="1" applyAlignment="1">
      <alignment horizontal="left" vertical="center"/>
      <protection/>
    </xf>
    <xf numFmtId="49" fontId="0" fillId="0" borderId="0" xfId="71" applyNumberFormat="1" applyBorder="1" applyAlignment="1">
      <alignment vertical="center"/>
      <protection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73" xfId="71" applyFont="1" applyBorder="1" applyAlignment="1">
      <alignment vertical="center"/>
      <protection/>
    </xf>
    <xf numFmtId="0" fontId="0" fillId="0" borderId="36" xfId="70" applyBorder="1">
      <alignment vertical="center"/>
      <protection/>
    </xf>
    <xf numFmtId="0" fontId="0" fillId="0" borderId="36" xfId="70" applyFont="1" applyBorder="1" applyAlignment="1">
      <alignment horizontal="center" vertical="center" wrapText="1" shrinkToFit="1"/>
      <protection/>
    </xf>
    <xf numFmtId="0" fontId="6" fillId="0" borderId="37" xfId="71" applyFont="1" applyBorder="1" applyAlignment="1">
      <alignment horizontal="center" vertical="center"/>
      <protection/>
    </xf>
    <xf numFmtId="0" fontId="0" fillId="0" borderId="0" xfId="70" applyAlignment="1">
      <alignment horizontal="center" vertical="center"/>
      <protection/>
    </xf>
    <xf numFmtId="0" fontId="0" fillId="0" borderId="0" xfId="71" applyAlignment="1">
      <alignment horizontal="center"/>
      <protection/>
    </xf>
    <xf numFmtId="0" fontId="0" fillId="0" borderId="0" xfId="70" applyFont="1" applyAlignment="1">
      <alignment vertical="center"/>
      <protection/>
    </xf>
    <xf numFmtId="0" fontId="7" fillId="0" borderId="36" xfId="71" applyFont="1" applyBorder="1" applyAlignment="1">
      <alignment horizontal="center"/>
      <protection/>
    </xf>
    <xf numFmtId="0" fontId="0" fillId="0" borderId="37" xfId="70" applyFont="1" applyBorder="1" applyAlignment="1">
      <alignment horizontal="center" vertical="center" wrapText="1" shrinkToFit="1"/>
      <protection/>
    </xf>
    <xf numFmtId="49" fontId="0" fillId="0" borderId="37" xfId="71" applyNumberFormat="1" applyFont="1" applyBorder="1" applyAlignment="1">
      <alignment horizontal="center"/>
      <protection/>
    </xf>
    <xf numFmtId="49" fontId="0" fillId="0" borderId="37" xfId="71" applyNumberFormat="1" applyFont="1" applyBorder="1">
      <alignment/>
      <protection/>
    </xf>
    <xf numFmtId="0" fontId="15" fillId="0" borderId="0" xfId="0" applyFont="1" applyFill="1" applyAlignment="1">
      <alignment/>
    </xf>
    <xf numFmtId="177" fontId="0" fillId="0" borderId="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Alignment="1">
      <alignment/>
    </xf>
    <xf numFmtId="49" fontId="0" fillId="0" borderId="0" xfId="71" applyNumberFormat="1" applyFont="1" applyBorder="1" applyAlignment="1">
      <alignment horizontal="center" vertical="center"/>
      <protection/>
    </xf>
    <xf numFmtId="49" fontId="0" fillId="0" borderId="10" xfId="71" applyNumberFormat="1" applyFont="1" applyBorder="1" applyAlignment="1">
      <alignment horizontal="center" vertical="center"/>
      <protection/>
    </xf>
    <xf numFmtId="0" fontId="0" fillId="0" borderId="73" xfId="71" applyBorder="1">
      <alignment/>
      <protection/>
    </xf>
    <xf numFmtId="0" fontId="14" fillId="0" borderId="6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5" fillId="0" borderId="0" xfId="71" applyNumberFormat="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92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35" borderId="92" xfId="0" applyFill="1" applyBorder="1" applyAlignment="1">
      <alignment horizontal="center" vertical="center"/>
    </xf>
    <xf numFmtId="0" fontId="0" fillId="35" borderId="93" xfId="0" applyFill="1" applyBorder="1" applyAlignment="1">
      <alignment horizontal="center" vertical="center"/>
    </xf>
    <xf numFmtId="0" fontId="0" fillId="35" borderId="101" xfId="0" applyFill="1" applyBorder="1" applyAlignment="1">
      <alignment/>
    </xf>
    <xf numFmtId="0" fontId="0" fillId="35" borderId="102" xfId="0" applyFill="1" applyBorder="1" applyAlignment="1">
      <alignment/>
    </xf>
    <xf numFmtId="0" fontId="0" fillId="35" borderId="103" xfId="0" applyFill="1" applyBorder="1" applyAlignment="1">
      <alignment/>
    </xf>
    <xf numFmtId="0" fontId="0" fillId="35" borderId="94" xfId="0" applyFill="1" applyBorder="1" applyAlignment="1">
      <alignment horizontal="center" vertical="center"/>
    </xf>
    <xf numFmtId="0" fontId="0" fillId="35" borderId="95" xfId="0" applyFill="1" applyBorder="1" applyAlignment="1">
      <alignment horizontal="center" vertical="center"/>
    </xf>
    <xf numFmtId="0" fontId="0" fillId="35" borderId="98" xfId="0" applyFill="1" applyBorder="1" applyAlignment="1">
      <alignment/>
    </xf>
    <xf numFmtId="0" fontId="0" fillId="35" borderId="99" xfId="0" applyFill="1" applyBorder="1" applyAlignment="1">
      <alignment/>
    </xf>
    <xf numFmtId="0" fontId="0" fillId="35" borderId="104" xfId="0" applyFill="1" applyBorder="1" applyAlignment="1">
      <alignment/>
    </xf>
    <xf numFmtId="0" fontId="0" fillId="35" borderId="96" xfId="0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35" borderId="105" xfId="0" applyFill="1" applyBorder="1" applyAlignment="1">
      <alignment/>
    </xf>
    <xf numFmtId="0" fontId="0" fillId="35" borderId="106" xfId="0" applyFill="1" applyBorder="1" applyAlignment="1">
      <alignment/>
    </xf>
    <xf numFmtId="0" fontId="0" fillId="35" borderId="107" xfId="0" applyFill="1" applyBorder="1" applyAlignment="1">
      <alignment/>
    </xf>
    <xf numFmtId="0" fontId="0" fillId="35" borderId="108" xfId="0" applyFill="1" applyBorder="1" applyAlignment="1">
      <alignment horizontal="center" vertical="center"/>
    </xf>
    <xf numFmtId="0" fontId="0" fillId="35" borderId="109" xfId="0" applyFill="1" applyBorder="1" applyAlignment="1">
      <alignment horizontal="center" vertical="center"/>
    </xf>
    <xf numFmtId="0" fontId="0" fillId="35" borderId="110" xfId="0" applyFill="1" applyBorder="1" applyAlignment="1">
      <alignment horizontal="center" vertical="center"/>
    </xf>
    <xf numFmtId="0" fontId="0" fillId="35" borderId="111" xfId="0" applyFill="1" applyBorder="1" applyAlignment="1">
      <alignment horizontal="center" vertical="center"/>
    </xf>
    <xf numFmtId="0" fontId="0" fillId="35" borderId="112" xfId="0" applyFill="1" applyBorder="1" applyAlignment="1">
      <alignment/>
    </xf>
    <xf numFmtId="0" fontId="0" fillId="35" borderId="113" xfId="0" applyFill="1" applyBorder="1" applyAlignment="1">
      <alignment/>
    </xf>
    <xf numFmtId="0" fontId="0" fillId="35" borderId="114" xfId="0" applyFill="1" applyBorder="1" applyAlignment="1">
      <alignment/>
    </xf>
    <xf numFmtId="0" fontId="0" fillId="36" borderId="92" xfId="0" applyFill="1" applyBorder="1" applyAlignment="1">
      <alignment horizontal="center" vertical="center"/>
    </xf>
    <xf numFmtId="0" fontId="0" fillId="36" borderId="93" xfId="0" applyFill="1" applyBorder="1" applyAlignment="1">
      <alignment horizontal="center" vertical="center"/>
    </xf>
    <xf numFmtId="0" fontId="0" fillId="36" borderId="101" xfId="0" applyFill="1" applyBorder="1" applyAlignment="1">
      <alignment/>
    </xf>
    <xf numFmtId="0" fontId="0" fillId="36" borderId="102" xfId="0" applyFill="1" applyBorder="1" applyAlignment="1">
      <alignment/>
    </xf>
    <xf numFmtId="0" fontId="0" fillId="36" borderId="103" xfId="0" applyFill="1" applyBorder="1" applyAlignment="1">
      <alignment/>
    </xf>
    <xf numFmtId="0" fontId="0" fillId="36" borderId="94" xfId="0" applyFill="1" applyBorder="1" applyAlignment="1">
      <alignment horizontal="center" vertical="center"/>
    </xf>
    <xf numFmtId="0" fontId="0" fillId="36" borderId="95" xfId="0" applyFill="1" applyBorder="1" applyAlignment="1">
      <alignment horizontal="center" vertical="center"/>
    </xf>
    <xf numFmtId="0" fontId="0" fillId="36" borderId="98" xfId="0" applyFill="1" applyBorder="1" applyAlignment="1">
      <alignment/>
    </xf>
    <xf numFmtId="0" fontId="0" fillId="36" borderId="99" xfId="0" applyFill="1" applyBorder="1" applyAlignment="1">
      <alignment/>
    </xf>
    <xf numFmtId="0" fontId="0" fillId="36" borderId="104" xfId="0" applyFill="1" applyBorder="1" applyAlignment="1">
      <alignment/>
    </xf>
    <xf numFmtId="0" fontId="0" fillId="36" borderId="96" xfId="0" applyFill="1" applyBorder="1" applyAlignment="1">
      <alignment horizontal="center" vertical="center"/>
    </xf>
    <xf numFmtId="0" fontId="0" fillId="36" borderId="97" xfId="0" applyFill="1" applyBorder="1" applyAlignment="1">
      <alignment horizontal="center" vertical="center"/>
    </xf>
    <xf numFmtId="0" fontId="0" fillId="36" borderId="105" xfId="0" applyFill="1" applyBorder="1" applyAlignment="1">
      <alignment/>
    </xf>
    <xf numFmtId="0" fontId="0" fillId="36" borderId="106" xfId="0" applyFill="1" applyBorder="1" applyAlignment="1">
      <alignment/>
    </xf>
    <xf numFmtId="0" fontId="0" fillId="36" borderId="107" xfId="0" applyFill="1" applyBorder="1" applyAlignment="1">
      <alignment/>
    </xf>
    <xf numFmtId="0" fontId="0" fillId="36" borderId="108" xfId="0" applyFill="1" applyBorder="1" applyAlignment="1">
      <alignment horizontal="center" vertical="center"/>
    </xf>
    <xf numFmtId="0" fontId="0" fillId="36" borderId="109" xfId="0" applyFill="1" applyBorder="1" applyAlignment="1">
      <alignment horizontal="center" vertical="center"/>
    </xf>
    <xf numFmtId="0" fontId="0" fillId="36" borderId="110" xfId="0" applyFill="1" applyBorder="1" applyAlignment="1">
      <alignment horizontal="center" vertical="center"/>
    </xf>
    <xf numFmtId="0" fontId="0" fillId="36" borderId="111" xfId="0" applyFill="1" applyBorder="1" applyAlignment="1">
      <alignment horizontal="center" vertical="center"/>
    </xf>
    <xf numFmtId="0" fontId="0" fillId="36" borderId="112" xfId="0" applyFill="1" applyBorder="1" applyAlignment="1">
      <alignment/>
    </xf>
    <xf numFmtId="0" fontId="0" fillId="36" borderId="113" xfId="0" applyFill="1" applyBorder="1" applyAlignment="1">
      <alignment/>
    </xf>
    <xf numFmtId="0" fontId="0" fillId="36" borderId="114" xfId="0" applyFill="1" applyBorder="1" applyAlignment="1">
      <alignment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56" fillId="0" borderId="65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33" borderId="58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33" borderId="59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33" borderId="60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33" borderId="61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33" borderId="62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33" borderId="63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33" borderId="64" xfId="0" applyFont="1" applyFill="1" applyBorder="1" applyAlignment="1">
      <alignment horizontal="center" vertical="center"/>
    </xf>
    <xf numFmtId="0" fontId="6" fillId="0" borderId="16" xfId="71" applyFont="1" applyBorder="1" applyAlignment="1">
      <alignment horizontal="center" vertical="center"/>
      <protection/>
    </xf>
    <xf numFmtId="0" fontId="0" fillId="37" borderId="122" xfId="0" applyFill="1" applyBorder="1" applyAlignment="1" applyProtection="1">
      <alignment horizontal="center" vertical="center"/>
      <protection locked="0"/>
    </xf>
    <xf numFmtId="0" fontId="0" fillId="37" borderId="123" xfId="0" applyFill="1" applyBorder="1" applyAlignment="1" applyProtection="1">
      <alignment horizontal="center" vertical="center"/>
      <protection locked="0"/>
    </xf>
    <xf numFmtId="0" fontId="0" fillId="37" borderId="124" xfId="0" applyFill="1" applyBorder="1" applyAlignment="1" applyProtection="1">
      <alignment horizontal="center" vertical="center"/>
      <protection locked="0"/>
    </xf>
    <xf numFmtId="0" fontId="0" fillId="37" borderId="125" xfId="0" applyFont="1" applyFill="1" applyBorder="1" applyAlignment="1" applyProtection="1">
      <alignment horizontal="center" vertical="center"/>
      <protection locked="0"/>
    </xf>
    <xf numFmtId="0" fontId="0" fillId="37" borderId="126" xfId="0" applyFont="1" applyFill="1" applyBorder="1" applyAlignment="1" applyProtection="1">
      <alignment horizontal="center" vertical="center"/>
      <protection locked="0"/>
    </xf>
    <xf numFmtId="0" fontId="0" fillId="37" borderId="127" xfId="0" applyFont="1" applyFill="1" applyBorder="1" applyAlignment="1" applyProtection="1">
      <alignment horizontal="center" vertical="center"/>
      <protection locked="0"/>
    </xf>
    <xf numFmtId="0" fontId="0" fillId="37" borderId="128" xfId="0" applyFont="1" applyFill="1" applyBorder="1" applyAlignment="1" applyProtection="1">
      <alignment horizontal="center" vertical="center"/>
      <protection locked="0"/>
    </xf>
    <xf numFmtId="0" fontId="0" fillId="37" borderId="129" xfId="0" applyFont="1" applyFill="1" applyBorder="1" applyAlignment="1" applyProtection="1">
      <alignment horizontal="center" vertical="center"/>
      <protection locked="0"/>
    </xf>
    <xf numFmtId="0" fontId="0" fillId="37" borderId="126" xfId="0" applyFill="1" applyBorder="1" applyAlignment="1" applyProtection="1">
      <alignment horizontal="center" vertical="center"/>
      <protection locked="0"/>
    </xf>
    <xf numFmtId="0" fontId="0" fillId="37" borderId="129" xfId="0" applyFill="1" applyBorder="1" applyAlignment="1" applyProtection="1">
      <alignment horizontal="center" vertical="center"/>
      <protection locked="0"/>
    </xf>
    <xf numFmtId="0" fontId="0" fillId="37" borderId="124" xfId="0" applyFont="1" applyFill="1" applyBorder="1" applyAlignment="1" applyProtection="1">
      <alignment horizontal="center" vertical="center"/>
      <protection locked="0"/>
    </xf>
    <xf numFmtId="0" fontId="0" fillId="37" borderId="125" xfId="0" applyFont="1" applyFill="1" applyBorder="1" applyAlignment="1" applyProtection="1">
      <alignment horizontal="center" vertical="center"/>
      <protection locked="0"/>
    </xf>
    <xf numFmtId="0" fontId="0" fillId="37" borderId="125" xfId="0" applyFill="1" applyBorder="1" applyAlignment="1" applyProtection="1">
      <alignment horizontal="center" vertical="center"/>
      <protection locked="0"/>
    </xf>
    <xf numFmtId="0" fontId="0" fillId="37" borderId="127" xfId="0" applyFont="1" applyFill="1" applyBorder="1" applyAlignment="1" applyProtection="1">
      <alignment horizontal="center" vertical="center"/>
      <protection locked="0"/>
    </xf>
    <xf numFmtId="0" fontId="0" fillId="37" borderId="128" xfId="0" applyFont="1" applyFill="1" applyBorder="1" applyAlignment="1" applyProtection="1">
      <alignment horizontal="center" vertical="center"/>
      <protection locked="0"/>
    </xf>
    <xf numFmtId="0" fontId="0" fillId="37" borderId="128" xfId="0" applyFill="1" applyBorder="1" applyAlignment="1" applyProtection="1">
      <alignment horizontal="center" vertical="center"/>
      <protection locked="0"/>
    </xf>
    <xf numFmtId="0" fontId="0" fillId="37" borderId="126" xfId="0" applyFont="1" applyFill="1" applyBorder="1" applyAlignment="1" applyProtection="1">
      <alignment horizontal="center" vertical="center"/>
      <protection locked="0"/>
    </xf>
    <xf numFmtId="0" fontId="0" fillId="37" borderId="129" xfId="0" applyFont="1" applyFill="1" applyBorder="1" applyAlignment="1" applyProtection="1">
      <alignment horizontal="center" vertical="center"/>
      <protection locked="0"/>
    </xf>
    <xf numFmtId="0" fontId="0" fillId="37" borderId="127" xfId="0" applyFill="1" applyBorder="1" applyAlignment="1" applyProtection="1">
      <alignment horizontal="center" vertical="center"/>
      <protection locked="0"/>
    </xf>
    <xf numFmtId="0" fontId="0" fillId="37" borderId="126" xfId="65" applyFont="1" applyFill="1" applyBorder="1" applyAlignment="1" applyProtection="1">
      <alignment horizontal="center" vertical="center"/>
      <protection locked="0"/>
    </xf>
    <xf numFmtId="0" fontId="0" fillId="37" borderId="129" xfId="65" applyFont="1" applyFill="1" applyBorder="1" applyAlignment="1" applyProtection="1">
      <alignment horizontal="center" vertical="center"/>
      <protection locked="0"/>
    </xf>
    <xf numFmtId="0" fontId="0" fillId="37" borderId="130" xfId="0" applyFill="1" applyBorder="1" applyAlignment="1" applyProtection="1">
      <alignment horizontal="center" vertical="center"/>
      <protection locked="0"/>
    </xf>
    <xf numFmtId="0" fontId="0" fillId="37" borderId="34" xfId="0" applyFill="1" applyBorder="1" applyAlignment="1" applyProtection="1">
      <alignment horizontal="center" vertical="center"/>
      <protection locked="0"/>
    </xf>
    <xf numFmtId="0" fontId="0" fillId="37" borderId="34" xfId="0" applyFont="1" applyFill="1" applyBorder="1" applyAlignment="1" applyProtection="1">
      <alignment horizontal="center" vertical="center"/>
      <protection locked="0"/>
    </xf>
    <xf numFmtId="0" fontId="0" fillId="37" borderId="131" xfId="0" applyFill="1" applyBorder="1" applyAlignment="1" applyProtection="1">
      <alignment horizontal="center" vertical="center"/>
      <protection locked="0"/>
    </xf>
    <xf numFmtId="0" fontId="0" fillId="37" borderId="124" xfId="0" applyFont="1" applyFill="1" applyBorder="1" applyAlignment="1" applyProtection="1">
      <alignment horizontal="center" vertical="center"/>
      <protection locked="0"/>
    </xf>
    <xf numFmtId="0" fontId="0" fillId="37" borderId="132" xfId="0" applyFont="1" applyFill="1" applyBorder="1" applyAlignment="1" applyProtection="1">
      <alignment horizontal="center" vertical="center"/>
      <protection locked="0"/>
    </xf>
    <xf numFmtId="0" fontId="0" fillId="37" borderId="133" xfId="0" applyFont="1" applyFill="1" applyBorder="1" applyAlignment="1" applyProtection="1">
      <alignment horizontal="center" vertical="center"/>
      <protection locked="0"/>
    </xf>
    <xf numFmtId="0" fontId="0" fillId="37" borderId="30" xfId="0" applyFill="1" applyBorder="1" applyAlignment="1" applyProtection="1">
      <alignment horizontal="center" vertical="center"/>
      <protection locked="0"/>
    </xf>
    <xf numFmtId="0" fontId="0" fillId="37" borderId="134" xfId="0" applyFill="1" applyBorder="1" applyAlignment="1" applyProtection="1">
      <alignment horizontal="center" vertical="center"/>
      <protection locked="0"/>
    </xf>
    <xf numFmtId="0" fontId="0" fillId="37" borderId="134" xfId="0" applyFont="1" applyFill="1" applyBorder="1" applyAlignment="1" applyProtection="1">
      <alignment horizontal="center" vertical="center"/>
      <protection locked="0"/>
    </xf>
    <xf numFmtId="0" fontId="0" fillId="37" borderId="135" xfId="0" applyFill="1" applyBorder="1" applyAlignment="1" applyProtection="1">
      <alignment/>
      <protection locked="0"/>
    </xf>
    <xf numFmtId="0" fontId="0" fillId="37" borderId="136" xfId="0" applyFill="1" applyBorder="1" applyAlignment="1" applyProtection="1">
      <alignment/>
      <protection locked="0"/>
    </xf>
    <xf numFmtId="0" fontId="0" fillId="37" borderId="125" xfId="65" applyFont="1" applyFill="1" applyBorder="1" applyAlignment="1" applyProtection="1">
      <alignment horizontal="center" vertical="center"/>
      <protection locked="0"/>
    </xf>
    <xf numFmtId="0" fontId="0" fillId="37" borderId="128" xfId="65" applyFont="1" applyFill="1" applyBorder="1" applyAlignment="1" applyProtection="1">
      <alignment horizontal="center" vertical="center"/>
      <protection locked="0"/>
    </xf>
    <xf numFmtId="0" fontId="0" fillId="37" borderId="130" xfId="0" applyFont="1" applyFill="1" applyBorder="1" applyAlignment="1" applyProtection="1">
      <alignment horizontal="center" vertical="center"/>
      <protection locked="0"/>
    </xf>
    <xf numFmtId="0" fontId="0" fillId="38" borderId="122" xfId="0" applyFill="1" applyBorder="1" applyAlignment="1" applyProtection="1">
      <alignment horizontal="center" vertical="center"/>
      <protection locked="0"/>
    </xf>
    <xf numFmtId="0" fontId="0" fillId="38" borderId="123" xfId="0" applyFill="1" applyBorder="1" applyAlignment="1" applyProtection="1">
      <alignment horizontal="center" vertical="center"/>
      <protection locked="0"/>
    </xf>
    <xf numFmtId="0" fontId="0" fillId="38" borderId="124" xfId="0" applyFont="1" applyFill="1" applyBorder="1" applyAlignment="1" applyProtection="1">
      <alignment horizontal="center" vertical="center"/>
      <protection locked="0"/>
    </xf>
    <xf numFmtId="0" fontId="0" fillId="38" borderId="126" xfId="0" applyFill="1" applyBorder="1" applyAlignment="1" applyProtection="1">
      <alignment horizontal="center" vertical="center"/>
      <protection locked="0"/>
    </xf>
    <xf numFmtId="0" fontId="0" fillId="38" borderId="130" xfId="0" applyFill="1" applyBorder="1" applyAlignment="1" applyProtection="1">
      <alignment horizontal="center" vertical="center"/>
      <protection locked="0"/>
    </xf>
    <xf numFmtId="0" fontId="0" fillId="38" borderId="131" xfId="0" applyFont="1" applyFill="1" applyBorder="1" applyAlignment="1" applyProtection="1">
      <alignment horizontal="center" vertical="center"/>
      <protection locked="0"/>
    </xf>
    <xf numFmtId="0" fontId="0" fillId="38" borderId="126" xfId="0" applyFont="1" applyFill="1" applyBorder="1" applyAlignment="1" applyProtection="1">
      <alignment horizontal="center" vertical="center"/>
      <protection locked="0"/>
    </xf>
    <xf numFmtId="0" fontId="0" fillId="38" borderId="130" xfId="0" applyFont="1" applyFill="1" applyBorder="1" applyAlignment="1" applyProtection="1">
      <alignment horizontal="center" vertical="center"/>
      <protection locked="0"/>
    </xf>
    <xf numFmtId="0" fontId="0" fillId="38" borderId="124" xfId="0" applyFont="1" applyFill="1" applyBorder="1" applyAlignment="1" applyProtection="1">
      <alignment horizontal="center" vertical="center"/>
      <protection locked="0"/>
    </xf>
    <xf numFmtId="0" fontId="0" fillId="38" borderId="130" xfId="0" applyFont="1" applyFill="1" applyBorder="1" applyAlignment="1" applyProtection="1">
      <alignment horizontal="center" vertical="center"/>
      <protection locked="0"/>
    </xf>
    <xf numFmtId="0" fontId="0" fillId="38" borderId="131" xfId="0" applyFill="1" applyBorder="1" applyAlignment="1" applyProtection="1">
      <alignment horizontal="center" vertical="center"/>
      <protection locked="0"/>
    </xf>
    <xf numFmtId="0" fontId="0" fillId="38" borderId="126" xfId="0" applyFont="1" applyFill="1" applyBorder="1" applyAlignment="1" applyProtection="1">
      <alignment horizontal="center" vertical="center"/>
      <protection locked="0"/>
    </xf>
    <xf numFmtId="0" fontId="0" fillId="38" borderId="131" xfId="0" applyFont="1" applyFill="1" applyBorder="1" applyAlignment="1" applyProtection="1">
      <alignment horizontal="center" vertical="center"/>
      <protection locked="0"/>
    </xf>
    <xf numFmtId="0" fontId="0" fillId="38" borderId="124" xfId="0" applyFill="1" applyBorder="1" applyAlignment="1" applyProtection="1">
      <alignment horizontal="center" vertical="center"/>
      <protection locked="0"/>
    </xf>
    <xf numFmtId="0" fontId="0" fillId="38" borderId="133" xfId="0" applyFill="1" applyBorder="1" applyAlignment="1" applyProtection="1">
      <alignment horizontal="center" vertical="center"/>
      <protection locked="0"/>
    </xf>
    <xf numFmtId="0" fontId="0" fillId="38" borderId="134" xfId="0" applyFill="1" applyBorder="1" applyAlignment="1" applyProtection="1">
      <alignment horizontal="center" vertical="center"/>
      <protection locked="0"/>
    </xf>
    <xf numFmtId="0" fontId="0" fillId="38" borderId="137" xfId="0" applyFill="1" applyBorder="1" applyAlignment="1" applyProtection="1">
      <alignment horizontal="center" vertical="center"/>
      <protection locked="0"/>
    </xf>
    <xf numFmtId="0" fontId="0" fillId="38" borderId="138" xfId="0" applyFont="1" applyFill="1" applyBorder="1" applyAlignment="1" applyProtection="1">
      <alignment horizontal="center" vertical="center"/>
      <protection locked="0"/>
    </xf>
    <xf numFmtId="0" fontId="0" fillId="38" borderId="133" xfId="0" applyFont="1" applyFill="1" applyBorder="1" applyAlignment="1" applyProtection="1">
      <alignment horizontal="center" vertical="center"/>
      <protection locked="0"/>
    </xf>
    <xf numFmtId="0" fontId="0" fillId="38" borderId="134" xfId="0" applyFont="1" applyFill="1" applyBorder="1" applyAlignment="1" applyProtection="1">
      <alignment horizontal="center" vertical="center"/>
      <protection locked="0"/>
    </xf>
    <xf numFmtId="0" fontId="0" fillId="38" borderId="139" xfId="0" applyFill="1" applyBorder="1" applyAlignment="1" applyProtection="1">
      <alignment horizontal="center" vertical="center"/>
      <protection locked="0"/>
    </xf>
    <xf numFmtId="0" fontId="0" fillId="38" borderId="140" xfId="0" applyFont="1" applyFill="1" applyBorder="1" applyAlignment="1" applyProtection="1">
      <alignment horizontal="center" vertical="center"/>
      <protection locked="0"/>
    </xf>
    <xf numFmtId="0" fontId="0" fillId="39" borderId="122" xfId="0" applyFill="1" applyBorder="1" applyAlignment="1" applyProtection="1">
      <alignment horizontal="center" vertical="center"/>
      <protection locked="0"/>
    </xf>
    <xf numFmtId="0" fontId="0" fillId="39" borderId="141" xfId="0" applyFill="1" applyBorder="1" applyAlignment="1" applyProtection="1">
      <alignment horizontal="center" vertical="center"/>
      <protection locked="0"/>
    </xf>
    <xf numFmtId="0" fontId="0" fillId="39" borderId="142" xfId="0" applyFill="1" applyBorder="1" applyAlignment="1" applyProtection="1">
      <alignment horizontal="center" vertical="center"/>
      <protection locked="0"/>
    </xf>
    <xf numFmtId="0" fontId="0" fillId="39" borderId="123" xfId="0" applyFill="1" applyBorder="1" applyAlignment="1" applyProtection="1">
      <alignment horizontal="center" vertical="center"/>
      <protection locked="0"/>
    </xf>
    <xf numFmtId="0" fontId="0" fillId="39" borderId="143" xfId="0" applyFill="1" applyBorder="1" applyAlignment="1">
      <alignment/>
    </xf>
    <xf numFmtId="0" fontId="0" fillId="39" borderId="144" xfId="0" applyFont="1" applyFill="1" applyBorder="1" applyAlignment="1" applyProtection="1">
      <alignment horizontal="center" vertical="center"/>
      <protection locked="0"/>
    </xf>
    <xf numFmtId="0" fontId="0" fillId="39" borderId="44" xfId="0" applyFont="1" applyFill="1" applyBorder="1" applyAlignment="1" applyProtection="1">
      <alignment horizontal="center" vertical="center"/>
      <protection locked="0"/>
    </xf>
    <xf numFmtId="0" fontId="0" fillId="39" borderId="144" xfId="0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0" fillId="39" borderId="144" xfId="0" applyFont="1" applyFill="1" applyBorder="1" applyAlignment="1" applyProtection="1">
      <alignment horizontal="center" vertical="center"/>
      <protection locked="0"/>
    </xf>
    <xf numFmtId="0" fontId="0" fillId="39" borderId="145" xfId="0" applyFill="1" applyBorder="1" applyAlignment="1" applyProtection="1">
      <alignment/>
      <protection locked="0"/>
    </xf>
    <xf numFmtId="0" fontId="0" fillId="39" borderId="146" xfId="0" applyFill="1" applyBorder="1" applyAlignment="1" applyProtection="1">
      <alignment/>
      <protection locked="0"/>
    </xf>
    <xf numFmtId="0" fontId="0" fillId="39" borderId="147" xfId="0" applyFont="1" applyFill="1" applyBorder="1" applyAlignment="1" applyProtection="1">
      <alignment horizontal="center" vertical="center"/>
      <protection locked="0"/>
    </xf>
    <xf numFmtId="0" fontId="0" fillId="39" borderId="148" xfId="0" applyFont="1" applyFill="1" applyBorder="1" applyAlignment="1" applyProtection="1">
      <alignment horizontal="center" vertical="center"/>
      <protection locked="0"/>
    </xf>
    <xf numFmtId="0" fontId="0" fillId="39" borderId="44" xfId="0" applyFont="1" applyFill="1" applyBorder="1" applyAlignment="1" applyProtection="1">
      <alignment horizontal="center" vertical="center"/>
      <protection locked="0"/>
    </xf>
    <xf numFmtId="0" fontId="0" fillId="39" borderId="149" xfId="0" applyFill="1" applyBorder="1" applyAlignment="1">
      <alignment/>
    </xf>
    <xf numFmtId="0" fontId="0" fillId="38" borderId="137" xfId="0" applyFont="1" applyFill="1" applyBorder="1" applyAlignment="1" applyProtection="1">
      <alignment horizontal="center" vertical="center"/>
      <protection locked="0"/>
    </xf>
    <xf numFmtId="0" fontId="0" fillId="38" borderId="139" xfId="0" applyFont="1" applyFill="1" applyBorder="1" applyAlignment="1" applyProtection="1">
      <alignment horizontal="center" vertical="center"/>
      <protection locked="0"/>
    </xf>
    <xf numFmtId="0" fontId="0" fillId="38" borderId="138" xfId="0" applyFill="1" applyBorder="1" applyAlignment="1" applyProtection="1">
      <alignment horizontal="center" vertical="center"/>
      <protection locked="0"/>
    </xf>
    <xf numFmtId="0" fontId="0" fillId="38" borderId="140" xfId="0" applyFill="1" applyBorder="1" applyAlignment="1" applyProtection="1">
      <alignment horizontal="center" vertical="center"/>
      <protection locked="0"/>
    </xf>
    <xf numFmtId="0" fontId="0" fillId="39" borderId="147" xfId="0" applyFill="1" applyBorder="1" applyAlignment="1" applyProtection="1">
      <alignment horizontal="center" vertical="center"/>
      <protection locked="0"/>
    </xf>
    <xf numFmtId="0" fontId="0" fillId="39" borderId="148" xfId="0" applyFill="1" applyBorder="1" applyAlignment="1" applyProtection="1">
      <alignment/>
      <protection locked="0"/>
    </xf>
    <xf numFmtId="0" fontId="0" fillId="39" borderId="145" xfId="0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/>
      <protection locked="0"/>
    </xf>
    <xf numFmtId="0" fontId="0" fillId="39" borderId="146" xfId="0" applyFill="1" applyBorder="1" applyAlignment="1" applyProtection="1">
      <alignment horizontal="center" vertical="center"/>
      <protection locked="0"/>
    </xf>
    <xf numFmtId="0" fontId="0" fillId="37" borderId="133" xfId="0" applyFill="1" applyBorder="1" applyAlignment="1" applyProtection="1">
      <alignment horizontal="center" vertical="center"/>
      <protection locked="0"/>
    </xf>
    <xf numFmtId="0" fontId="0" fillId="37" borderId="30" xfId="65" applyFont="1" applyFill="1" applyBorder="1" applyAlignment="1" applyProtection="1">
      <alignment horizontal="center" vertical="center"/>
      <protection locked="0"/>
    </xf>
    <xf numFmtId="0" fontId="0" fillId="37" borderId="30" xfId="0" applyFont="1" applyFill="1" applyBorder="1" applyAlignment="1" applyProtection="1">
      <alignment horizontal="center" vertical="center"/>
      <protection locked="0"/>
    </xf>
    <xf numFmtId="0" fontId="0" fillId="37" borderId="134" xfId="0" applyFont="1" applyFill="1" applyBorder="1" applyAlignment="1" applyProtection="1">
      <alignment horizontal="center" vertical="center"/>
      <protection locked="0"/>
    </xf>
    <xf numFmtId="0" fontId="0" fillId="37" borderId="126" xfId="0" applyFill="1" applyBorder="1" applyAlignment="1" applyProtection="1">
      <alignment/>
      <protection locked="0"/>
    </xf>
    <xf numFmtId="0" fontId="0" fillId="37" borderId="135" xfId="0" applyFont="1" applyFill="1" applyBorder="1" applyAlignment="1" applyProtection="1">
      <alignment horizontal="center" vertical="center"/>
      <protection locked="0"/>
    </xf>
    <xf numFmtId="0" fontId="0" fillId="37" borderId="129" xfId="0" applyFill="1" applyBorder="1" applyAlignment="1" applyProtection="1">
      <alignment/>
      <protection locked="0"/>
    </xf>
    <xf numFmtId="0" fontId="0" fillId="37" borderId="136" xfId="0" applyFont="1" applyFill="1" applyBorder="1" applyAlignment="1" applyProtection="1">
      <alignment horizontal="center" vertical="center"/>
      <protection locked="0"/>
    </xf>
    <xf numFmtId="0" fontId="0" fillId="39" borderId="148" xfId="0" applyFill="1" applyBorder="1" applyAlignment="1" applyProtection="1">
      <alignment horizontal="center" vertical="center"/>
      <protection locked="0"/>
    </xf>
    <xf numFmtId="0" fontId="57" fillId="0" borderId="10" xfId="71" applyNumberFormat="1" applyFont="1" applyBorder="1" applyAlignment="1">
      <alignment horizontal="center" vertical="center"/>
      <protection/>
    </xf>
    <xf numFmtId="0" fontId="0" fillId="0" borderId="16" xfId="71" applyNumberFormat="1" applyBorder="1" applyAlignment="1">
      <alignment horizontal="center" vertical="center"/>
      <protection/>
    </xf>
    <xf numFmtId="0" fontId="0" fillId="37" borderId="139" xfId="0" applyFill="1" applyBorder="1" applyAlignment="1" applyProtection="1">
      <alignment horizontal="center" vertical="center"/>
      <protection locked="0"/>
    </xf>
    <xf numFmtId="0" fontId="0" fillId="37" borderId="150" xfId="0" applyFont="1" applyFill="1" applyBorder="1" applyAlignment="1" applyProtection="1">
      <alignment horizontal="center" vertical="center"/>
      <protection locked="0"/>
    </xf>
    <xf numFmtId="0" fontId="0" fillId="37" borderId="140" xfId="0" applyFont="1" applyFill="1" applyBorder="1" applyAlignment="1" applyProtection="1">
      <alignment horizontal="center" vertical="center"/>
      <protection locked="0"/>
    </xf>
    <xf numFmtId="49" fontId="6" fillId="0" borderId="16" xfId="71" applyNumberFormat="1" applyFont="1" applyBorder="1" applyAlignment="1">
      <alignment horizontal="center" vertical="center"/>
      <protection/>
    </xf>
    <xf numFmtId="0" fontId="6" fillId="0" borderId="18" xfId="71" applyFont="1" applyBorder="1" applyAlignment="1">
      <alignment horizontal="center" vertical="center"/>
      <protection/>
    </xf>
    <xf numFmtId="49" fontId="6" fillId="0" borderId="18" xfId="71" applyNumberFormat="1" applyFont="1" applyBorder="1" applyAlignment="1">
      <alignment horizontal="center" vertical="center"/>
      <protection/>
    </xf>
    <xf numFmtId="0" fontId="0" fillId="37" borderId="139" xfId="0" applyFont="1" applyFill="1" applyBorder="1" applyAlignment="1" applyProtection="1">
      <alignment horizontal="center" vertical="center"/>
      <protection locked="0"/>
    </xf>
    <xf numFmtId="0" fontId="0" fillId="37" borderId="150" xfId="0" applyFont="1" applyFill="1" applyBorder="1" applyAlignment="1" applyProtection="1">
      <alignment horizontal="center" vertical="center"/>
      <protection locked="0"/>
    </xf>
    <xf numFmtId="0" fontId="0" fillId="37" borderId="140" xfId="0" applyFont="1" applyFill="1" applyBorder="1" applyAlignment="1" applyProtection="1">
      <alignment horizontal="center" vertical="center"/>
      <protection locked="0"/>
    </xf>
    <xf numFmtId="0" fontId="0" fillId="37" borderId="151" xfId="0" applyFill="1" applyBorder="1" applyAlignment="1" applyProtection="1">
      <alignment horizontal="center" vertical="center"/>
      <protection locked="0"/>
    </xf>
    <xf numFmtId="0" fontId="0" fillId="37" borderId="152" xfId="0" applyFill="1" applyBorder="1" applyAlignment="1" applyProtection="1">
      <alignment horizontal="center" vertical="center"/>
      <protection locked="0"/>
    </xf>
    <xf numFmtId="0" fontId="0" fillId="38" borderId="139" xfId="0" applyFont="1" applyFill="1" applyBorder="1" applyAlignment="1" applyProtection="1">
      <alignment horizontal="center" vertical="center"/>
      <protection locked="0"/>
    </xf>
    <xf numFmtId="0" fontId="0" fillId="38" borderId="140" xfId="0" applyFont="1" applyFill="1" applyBorder="1" applyAlignment="1" applyProtection="1">
      <alignment horizontal="center" vertical="center"/>
      <protection locked="0"/>
    </xf>
    <xf numFmtId="0" fontId="0" fillId="0" borderId="125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39" borderId="145" xfId="0" applyFill="1" applyBorder="1" applyAlignment="1" applyProtection="1">
      <alignment horizontal="center"/>
      <protection locked="0"/>
    </xf>
    <xf numFmtId="0" fontId="0" fillId="39" borderId="146" xfId="0" applyFill="1" applyBorder="1" applyAlignment="1" applyProtection="1">
      <alignment horizontal="center"/>
      <protection locked="0"/>
    </xf>
    <xf numFmtId="0" fontId="0" fillId="38" borderId="142" xfId="0" applyFill="1" applyBorder="1" applyAlignment="1" applyProtection="1">
      <alignment horizontal="center" vertical="center"/>
      <protection locked="0"/>
    </xf>
    <xf numFmtId="0" fontId="0" fillId="38" borderId="153" xfId="0" applyFill="1" applyBorder="1" applyAlignment="1" applyProtection="1">
      <alignment horizontal="center" vertical="center"/>
      <protection locked="0"/>
    </xf>
    <xf numFmtId="0" fontId="0" fillId="0" borderId="12" xfId="71" applyNumberFormat="1" applyFont="1" applyBorder="1" applyAlignment="1">
      <alignment horizontal="center" vertical="center"/>
      <protection/>
    </xf>
    <xf numFmtId="49" fontId="0" fillId="0" borderId="0" xfId="70" applyNumberFormat="1" applyFont="1" applyAlignment="1">
      <alignment horizontal="center" vertical="center"/>
      <protection/>
    </xf>
    <xf numFmtId="0" fontId="0" fillId="0" borderId="0" xfId="70" applyFont="1" applyBorder="1">
      <alignment vertical="center"/>
      <protection/>
    </xf>
    <xf numFmtId="0" fontId="19" fillId="0" borderId="36" xfId="70" applyFont="1" applyBorder="1">
      <alignment vertical="center"/>
      <protection/>
    </xf>
    <xf numFmtId="0" fontId="0" fillId="0" borderId="37" xfId="70" applyFont="1" applyBorder="1">
      <alignment vertical="center"/>
      <protection/>
    </xf>
    <xf numFmtId="49" fontId="0" fillId="0" borderId="37" xfId="70" applyNumberFormat="1" applyFont="1" applyBorder="1" applyAlignment="1">
      <alignment horizontal="center" vertical="center"/>
      <protection/>
    </xf>
    <xf numFmtId="0" fontId="0" fillId="0" borderId="17" xfId="70" applyFont="1" applyBorder="1">
      <alignment vertical="center"/>
      <protection/>
    </xf>
    <xf numFmtId="0" fontId="0" fillId="0" borderId="0" xfId="70" applyFont="1" applyAlignment="1">
      <alignment/>
      <protection/>
    </xf>
    <xf numFmtId="0" fontId="0" fillId="0" borderId="10" xfId="71" applyNumberFormat="1" applyFont="1" applyBorder="1" applyAlignment="1">
      <alignment horizontal="center" vertical="center"/>
      <protection/>
    </xf>
    <xf numFmtId="0" fontId="0" fillId="0" borderId="0" xfId="71" applyNumberFormat="1" applyFont="1" applyBorder="1" applyAlignment="1">
      <alignment horizontal="center" vertical="center"/>
      <protection/>
    </xf>
    <xf numFmtId="0" fontId="0" fillId="0" borderId="0" xfId="71" applyNumberFormat="1" applyFont="1" applyAlignment="1">
      <alignment horizontal="center" vertical="center"/>
      <protection/>
    </xf>
    <xf numFmtId="0" fontId="0" fillId="0" borderId="0" xfId="71" applyNumberFormat="1" applyFont="1" applyBorder="1" applyAlignment="1">
      <alignment horizontal="left" vertical="center"/>
      <protection/>
    </xf>
    <xf numFmtId="0" fontId="0" fillId="0" borderId="11" xfId="71" applyNumberFormat="1" applyFont="1" applyBorder="1" applyAlignment="1">
      <alignment horizontal="center" vertical="center"/>
      <protection/>
    </xf>
    <xf numFmtId="0" fontId="0" fillId="0" borderId="15" xfId="71" applyNumberFormat="1" applyFont="1" applyBorder="1" applyAlignment="1">
      <alignment horizontal="center" vertical="center"/>
      <protection/>
    </xf>
    <xf numFmtId="0" fontId="0" fillId="0" borderId="20" xfId="71" applyNumberFormat="1" applyFont="1" applyBorder="1" applyAlignment="1">
      <alignment horizontal="center" vertical="center"/>
      <protection/>
    </xf>
    <xf numFmtId="0" fontId="0" fillId="0" borderId="30" xfId="71" applyNumberFormat="1" applyFont="1" applyBorder="1" applyAlignment="1">
      <alignment horizontal="center" vertical="center"/>
      <protection/>
    </xf>
    <xf numFmtId="0" fontId="0" fillId="0" borderId="154" xfId="71" applyNumberFormat="1" applyFont="1" applyBorder="1" applyAlignment="1">
      <alignment horizontal="center" vertical="center"/>
      <protection/>
    </xf>
    <xf numFmtId="0" fontId="0" fillId="0" borderId="18" xfId="71" applyNumberFormat="1" applyFont="1" applyBorder="1" applyAlignment="1">
      <alignment horizontal="center" vertical="center"/>
      <protection/>
    </xf>
    <xf numFmtId="0" fontId="0" fillId="0" borderId="0" xfId="71" applyNumberFormat="1" applyFont="1">
      <alignment/>
      <protection/>
    </xf>
    <xf numFmtId="0" fontId="0" fillId="0" borderId="73" xfId="71" applyNumberFormat="1" applyFont="1" applyBorder="1" applyAlignment="1">
      <alignment horizontal="center" vertical="center"/>
      <protection/>
    </xf>
    <xf numFmtId="0" fontId="0" fillId="0" borderId="33" xfId="71" applyNumberFormat="1" applyFont="1" applyBorder="1" applyAlignment="1">
      <alignment horizontal="center" vertical="center"/>
      <protection/>
    </xf>
    <xf numFmtId="0" fontId="0" fillId="0" borderId="0" xfId="71" applyFont="1">
      <alignment/>
      <protection/>
    </xf>
    <xf numFmtId="0" fontId="0" fillId="0" borderId="0" xfId="71" applyFont="1" applyAlignment="1">
      <alignment horizontal="left"/>
      <protection/>
    </xf>
    <xf numFmtId="49" fontId="0" fillId="0" borderId="0" xfId="71" applyNumberFormat="1" applyFont="1" applyAlignment="1">
      <alignment horizontal="center" vertical="center"/>
      <protection/>
    </xf>
    <xf numFmtId="49" fontId="0" fillId="0" borderId="18" xfId="71" applyNumberFormat="1" applyFont="1" applyBorder="1" applyAlignment="1">
      <alignment horizontal="center" vertical="center"/>
      <protection/>
    </xf>
    <xf numFmtId="49" fontId="0" fillId="0" borderId="11" xfId="71" applyNumberFormat="1" applyFont="1" applyBorder="1" applyAlignment="1">
      <alignment horizontal="center" vertical="center"/>
      <protection/>
    </xf>
    <xf numFmtId="49" fontId="0" fillId="0" borderId="12" xfId="71" applyNumberFormat="1" applyFont="1" applyBorder="1" applyAlignment="1">
      <alignment horizontal="center" vertical="center"/>
      <protection/>
    </xf>
    <xf numFmtId="49" fontId="0" fillId="0" borderId="15" xfId="71" applyNumberFormat="1" applyFont="1" applyBorder="1" applyAlignment="1">
      <alignment horizontal="center" vertical="center"/>
      <protection/>
    </xf>
    <xf numFmtId="49" fontId="0" fillId="0" borderId="30" xfId="71" applyNumberFormat="1" applyFont="1" applyBorder="1" applyAlignment="1">
      <alignment horizontal="center" vertical="center"/>
      <protection/>
    </xf>
    <xf numFmtId="49" fontId="0" fillId="0" borderId="33" xfId="71" applyNumberFormat="1" applyFont="1" applyBorder="1" applyAlignment="1">
      <alignment horizontal="center" vertical="center"/>
      <protection/>
    </xf>
    <xf numFmtId="49" fontId="0" fillId="0" borderId="20" xfId="71" applyNumberFormat="1" applyFont="1" applyBorder="1" applyAlignment="1">
      <alignment horizontal="center" vertical="center"/>
      <protection/>
    </xf>
    <xf numFmtId="49" fontId="0" fillId="0" borderId="154" xfId="71" applyNumberFormat="1" applyFont="1" applyBorder="1" applyAlignment="1">
      <alignment horizontal="center" vertical="center"/>
      <protection/>
    </xf>
    <xf numFmtId="49" fontId="0" fillId="0" borderId="155" xfId="71" applyNumberFormat="1" applyFont="1" applyBorder="1" applyAlignment="1">
      <alignment horizontal="center" vertical="center"/>
      <protection/>
    </xf>
    <xf numFmtId="0" fontId="0" fillId="0" borderId="11" xfId="71" applyFont="1" applyBorder="1">
      <alignment/>
      <protection/>
    </xf>
    <xf numFmtId="49" fontId="19" fillId="0" borderId="0" xfId="71" applyNumberFormat="1" applyFont="1" applyBorder="1" applyAlignment="1">
      <alignment horizontal="center" vertical="center"/>
      <protection/>
    </xf>
    <xf numFmtId="0" fontId="12" fillId="0" borderId="0" xfId="71" applyFont="1" applyAlignment="1">
      <alignment vertical="center"/>
      <protection/>
    </xf>
    <xf numFmtId="0" fontId="0" fillId="0" borderId="16" xfId="71" applyNumberFormat="1" applyFont="1" applyBorder="1" applyAlignment="1">
      <alignment horizontal="center" vertical="center"/>
      <protection/>
    </xf>
    <xf numFmtId="0" fontId="0" fillId="0" borderId="156" xfId="71" applyNumberFormat="1" applyFont="1" applyBorder="1" applyAlignment="1">
      <alignment horizontal="center" vertical="center"/>
      <protection/>
    </xf>
    <xf numFmtId="0" fontId="0" fillId="0" borderId="12" xfId="71" applyNumberFormat="1" applyFont="1" applyBorder="1">
      <alignment/>
      <protection/>
    </xf>
    <xf numFmtId="0" fontId="0" fillId="0" borderId="18" xfId="71" applyNumberFormat="1" applyFont="1" applyBorder="1" applyAlignment="1">
      <alignment horizontal="center" vertical="top"/>
      <protection/>
    </xf>
    <xf numFmtId="0" fontId="0" fillId="0" borderId="0" xfId="71" applyFont="1" applyAlignment="1">
      <alignment horizontal="center" vertical="top"/>
      <protection/>
    </xf>
    <xf numFmtId="0" fontId="58" fillId="0" borderId="11" xfId="71" applyNumberFormat="1" applyFont="1" applyBorder="1" applyAlignment="1">
      <alignment horizontal="center" vertical="center"/>
      <protection/>
    </xf>
    <xf numFmtId="0" fontId="58" fillId="0" borderId="0" xfId="71" applyNumberFormat="1" applyFont="1" applyBorder="1" applyAlignment="1">
      <alignment horizontal="center" vertical="center"/>
      <protection/>
    </xf>
    <xf numFmtId="0" fontId="12" fillId="0" borderId="0" xfId="71" applyNumberFormat="1" applyFont="1" applyBorder="1" applyAlignment="1">
      <alignment horizontal="center" vertical="center"/>
      <protection/>
    </xf>
    <xf numFmtId="0" fontId="9" fillId="40" borderId="0" xfId="71" applyNumberFormat="1" applyFont="1" applyFill="1" applyAlignment="1">
      <alignment horizontal="left"/>
      <protection/>
    </xf>
    <xf numFmtId="0" fontId="9" fillId="40" borderId="0" xfId="71" applyNumberFormat="1" applyFont="1" applyFill="1" applyAlignment="1">
      <alignment horizontal="left" vertical="center"/>
      <protection/>
    </xf>
    <xf numFmtId="0" fontId="0" fillId="0" borderId="0" xfId="71" applyNumberFormat="1" applyFont="1" applyBorder="1" applyAlignment="1">
      <alignment horizontal="center" vertical="center"/>
      <protection/>
    </xf>
    <xf numFmtId="0" fontId="0" fillId="0" borderId="12" xfId="71" applyNumberFormat="1" applyFont="1" applyBorder="1" applyAlignment="1">
      <alignment horizontal="center" vertical="center"/>
      <protection/>
    </xf>
    <xf numFmtId="0" fontId="0" fillId="0" borderId="20" xfId="71" applyNumberFormat="1" applyFont="1" applyBorder="1" applyAlignment="1">
      <alignment horizontal="center" vertical="center"/>
      <protection/>
    </xf>
    <xf numFmtId="0" fontId="0" fillId="0" borderId="18" xfId="71" applyNumberFormat="1" applyFont="1" applyBorder="1" applyAlignment="1">
      <alignment horizontal="center" vertical="top"/>
      <protection/>
    </xf>
    <xf numFmtId="0" fontId="0" fillId="40" borderId="157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40" borderId="7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38" borderId="6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0" borderId="30" xfId="71" applyNumberFormat="1" applyFont="1" applyBorder="1" applyAlignment="1">
      <alignment horizontal="center" vertical="center"/>
      <protection/>
    </xf>
    <xf numFmtId="49" fontId="0" fillId="0" borderId="30" xfId="71" applyNumberFormat="1" applyFont="1" applyBorder="1" applyAlignment="1">
      <alignment horizontal="center" vertical="center"/>
      <protection/>
    </xf>
    <xf numFmtId="49" fontId="0" fillId="0" borderId="12" xfId="71" applyNumberFormat="1" applyFont="1" applyBorder="1" applyAlignment="1">
      <alignment horizontal="center" vertical="center"/>
      <protection/>
    </xf>
    <xf numFmtId="49" fontId="0" fillId="0" borderId="11" xfId="71" applyNumberFormat="1" applyFont="1" applyBorder="1" applyAlignment="1">
      <alignment horizontal="left" vertical="center"/>
      <protection/>
    </xf>
    <xf numFmtId="49" fontId="0" fillId="0" borderId="156" xfId="71" applyNumberFormat="1" applyFont="1" applyBorder="1" applyAlignment="1">
      <alignment horizontal="center" vertical="center"/>
      <protection/>
    </xf>
    <xf numFmtId="49" fontId="0" fillId="0" borderId="11" xfId="71" applyNumberFormat="1" applyFont="1" applyBorder="1" applyAlignment="1">
      <alignment horizontal="center" vertical="center"/>
      <protection/>
    </xf>
    <xf numFmtId="49" fontId="0" fillId="0" borderId="15" xfId="71" applyNumberFormat="1" applyFont="1" applyBorder="1" applyAlignment="1">
      <alignment horizontal="center" vertical="center"/>
      <protection/>
    </xf>
    <xf numFmtId="49" fontId="0" fillId="0" borderId="73" xfId="71" applyNumberFormat="1" applyFont="1" applyBorder="1" applyAlignment="1">
      <alignment horizontal="center" vertical="center"/>
      <protection/>
    </xf>
    <xf numFmtId="49" fontId="0" fillId="0" borderId="15" xfId="71" applyNumberFormat="1" applyFont="1" applyBorder="1" applyAlignment="1">
      <alignment horizontal="center" vertical="top"/>
      <protection/>
    </xf>
    <xf numFmtId="49" fontId="0" fillId="0" borderId="33" xfId="71" applyNumberFormat="1" applyFont="1" applyBorder="1" applyAlignment="1">
      <alignment horizontal="center" vertical="center"/>
      <protection/>
    </xf>
    <xf numFmtId="0" fontId="20" fillId="0" borderId="0" xfId="70" applyNumberFormat="1" applyFont="1" applyAlignment="1">
      <alignment vertical="center"/>
      <protection/>
    </xf>
    <xf numFmtId="0" fontId="2" fillId="0" borderId="0" xfId="70" applyFont="1">
      <alignment vertical="center"/>
      <protection/>
    </xf>
    <xf numFmtId="0" fontId="20" fillId="0" borderId="0" xfId="70" applyFont="1">
      <alignment vertical="center"/>
      <protection/>
    </xf>
    <xf numFmtId="0" fontId="20" fillId="0" borderId="0" xfId="70" applyFont="1" applyBorder="1">
      <alignment vertical="center"/>
      <protection/>
    </xf>
    <xf numFmtId="0" fontId="2" fillId="0" borderId="0" xfId="70" applyFont="1" applyBorder="1">
      <alignment vertical="center"/>
      <protection/>
    </xf>
    <xf numFmtId="0" fontId="20" fillId="0" borderId="0" xfId="71" applyNumberFormat="1" applyFont="1" applyBorder="1" applyAlignment="1">
      <alignment horizontal="center" vertical="center"/>
      <protection/>
    </xf>
    <xf numFmtId="49" fontId="20" fillId="0" borderId="0" xfId="71" applyNumberFormat="1" applyFont="1" applyBorder="1" applyAlignment="1">
      <alignment horizontal="center" vertical="center"/>
      <protection/>
    </xf>
    <xf numFmtId="0" fontId="2" fillId="0" borderId="0" xfId="71" applyNumberFormat="1" applyFont="1" applyAlignment="1">
      <alignment horizontal="center" vertical="center"/>
      <protection/>
    </xf>
    <xf numFmtId="0" fontId="2" fillId="0" borderId="10" xfId="71" applyNumberFormat="1" applyFont="1" applyBorder="1" applyAlignment="1">
      <alignment horizontal="center" vertical="center"/>
      <protection/>
    </xf>
    <xf numFmtId="0" fontId="2" fillId="0" borderId="0" xfId="71" applyNumberFormat="1" applyFont="1" applyBorder="1" applyAlignment="1">
      <alignment horizontal="center" vertical="center"/>
      <protection/>
    </xf>
    <xf numFmtId="0" fontId="2" fillId="0" borderId="73" xfId="71" applyNumberFormat="1" applyFont="1" applyBorder="1" applyAlignment="1">
      <alignment horizontal="center" vertical="center"/>
      <protection/>
    </xf>
    <xf numFmtId="0" fontId="2" fillId="0" borderId="0" xfId="71" applyFont="1">
      <alignment/>
      <protection/>
    </xf>
    <xf numFmtId="0" fontId="2" fillId="0" borderId="0" xfId="71" applyFont="1" applyAlignment="1">
      <alignment vertical="center"/>
      <protection/>
    </xf>
    <xf numFmtId="0" fontId="20" fillId="0" borderId="0" xfId="71" applyFont="1" applyBorder="1" applyAlignment="1">
      <alignment horizontal="center" vertical="center"/>
      <protection/>
    </xf>
    <xf numFmtId="0" fontId="2" fillId="0" borderId="0" xfId="71" applyFont="1" applyAlignment="1">
      <alignment horizontal="center" vertical="center"/>
      <protection/>
    </xf>
    <xf numFmtId="0" fontId="2" fillId="0" borderId="10" xfId="71" applyFont="1" applyBorder="1" applyAlignment="1">
      <alignment horizontal="center" vertical="center"/>
      <protection/>
    </xf>
    <xf numFmtId="49" fontId="2" fillId="0" borderId="10" xfId="71" applyNumberFormat="1" applyFont="1" applyBorder="1" applyAlignment="1">
      <alignment horizontal="center" vertical="center"/>
      <protection/>
    </xf>
    <xf numFmtId="49" fontId="2" fillId="0" borderId="0" xfId="71" applyNumberFormat="1" applyFont="1" applyBorder="1" applyAlignment="1">
      <alignment horizontal="center" vertical="center"/>
      <protection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Alignment="1">
      <alignment/>
      <protection/>
    </xf>
    <xf numFmtId="0" fontId="2" fillId="0" borderId="16" xfId="71" applyNumberFormat="1" applyFont="1" applyBorder="1" applyAlignment="1">
      <alignment horizontal="center" vertical="center"/>
      <protection/>
    </xf>
    <xf numFmtId="0" fontId="2" fillId="0" borderId="0" xfId="71" applyNumberFormat="1" applyFont="1" applyBorder="1">
      <alignment/>
      <protection/>
    </xf>
    <xf numFmtId="49" fontId="2" fillId="0" borderId="0" xfId="71" applyNumberFormat="1" applyFont="1" applyAlignment="1">
      <alignment horizontal="center" vertical="center"/>
      <protection/>
    </xf>
    <xf numFmtId="0" fontId="2" fillId="0" borderId="10" xfId="71" applyFont="1" applyBorder="1" applyAlignment="1">
      <alignment/>
      <protection/>
    </xf>
    <xf numFmtId="0" fontId="21" fillId="0" borderId="0" xfId="71" applyFont="1">
      <alignment/>
      <protection/>
    </xf>
    <xf numFmtId="0" fontId="20" fillId="0" borderId="10" xfId="71" applyFont="1" applyBorder="1" applyAlignment="1">
      <alignment horizontal="center" vertical="center"/>
      <protection/>
    </xf>
    <xf numFmtId="0" fontId="2" fillId="0" borderId="11" xfId="71" applyNumberFormat="1" applyFont="1" applyBorder="1" applyAlignment="1">
      <alignment horizontal="center" vertical="center"/>
      <protection/>
    </xf>
    <xf numFmtId="0" fontId="2" fillId="0" borderId="30" xfId="71" applyNumberFormat="1" applyFont="1" applyBorder="1" applyAlignment="1">
      <alignment horizontal="center" vertical="center"/>
      <protection/>
    </xf>
    <xf numFmtId="0" fontId="2" fillId="0" borderId="12" xfId="71" applyNumberFormat="1" applyFont="1" applyBorder="1" applyAlignment="1">
      <alignment horizontal="center" vertical="center"/>
      <protection/>
    </xf>
    <xf numFmtId="0" fontId="2" fillId="0" borderId="15" xfId="71" applyNumberFormat="1" applyFont="1" applyBorder="1" applyAlignment="1">
      <alignment horizontal="center" vertical="center"/>
      <protection/>
    </xf>
    <xf numFmtId="0" fontId="2" fillId="0" borderId="158" xfId="71" applyNumberFormat="1" applyFont="1" applyBorder="1" applyAlignment="1">
      <alignment horizontal="center" vertical="center"/>
      <protection/>
    </xf>
    <xf numFmtId="0" fontId="2" fillId="0" borderId="20" xfId="71" applyNumberFormat="1" applyFont="1" applyBorder="1" applyAlignment="1">
      <alignment horizontal="center" vertical="center"/>
      <protection/>
    </xf>
    <xf numFmtId="0" fontId="2" fillId="0" borderId="18" xfId="71" applyNumberFormat="1" applyFont="1" applyBorder="1" applyAlignment="1">
      <alignment horizontal="center" vertical="center"/>
      <protection/>
    </xf>
    <xf numFmtId="0" fontId="2" fillId="0" borderId="33" xfId="71" applyNumberFormat="1" applyFont="1" applyBorder="1" applyAlignment="1">
      <alignment horizontal="center" vertical="center"/>
      <protection/>
    </xf>
    <xf numFmtId="0" fontId="2" fillId="0" borderId="0" xfId="71" applyNumberFormat="1" applyFont="1">
      <alignment/>
      <protection/>
    </xf>
    <xf numFmtId="0" fontId="14" fillId="0" borderId="30" xfId="71" applyNumberFormat="1" applyFont="1" applyBorder="1" applyAlignment="1">
      <alignment horizontal="center" vertical="center"/>
      <protection/>
    </xf>
    <xf numFmtId="0" fontId="14" fillId="0" borderId="0" xfId="71" applyNumberFormat="1" applyFont="1" applyBorder="1" applyAlignment="1">
      <alignment horizontal="center" vertical="center"/>
      <protection/>
    </xf>
    <xf numFmtId="0" fontId="14" fillId="0" borderId="10" xfId="71" applyNumberFormat="1" applyFont="1" applyBorder="1" applyAlignment="1">
      <alignment horizontal="center" vertical="center"/>
      <protection/>
    </xf>
    <xf numFmtId="0" fontId="0" fillId="0" borderId="0" xfId="70" applyFont="1" applyBorder="1" applyAlignment="1">
      <alignment vertical="center"/>
      <protection/>
    </xf>
    <xf numFmtId="0" fontId="19" fillId="0" borderId="36" xfId="70" applyFont="1" applyBorder="1" applyAlignment="1">
      <alignment vertical="center"/>
      <protection/>
    </xf>
    <xf numFmtId="0" fontId="0" fillId="0" borderId="37" xfId="70" applyFont="1" applyBorder="1" applyAlignment="1">
      <alignment vertical="center"/>
      <protection/>
    </xf>
    <xf numFmtId="0" fontId="0" fillId="0" borderId="17" xfId="70" applyFont="1" applyBorder="1" applyAlignment="1">
      <alignment vertical="center"/>
      <protection/>
    </xf>
    <xf numFmtId="0" fontId="0" fillId="0" borderId="159" xfId="71" applyNumberFormat="1" applyFont="1" applyBorder="1" applyAlignment="1">
      <alignment horizontal="center" vertical="center"/>
      <protection/>
    </xf>
    <xf numFmtId="0" fontId="0" fillId="0" borderId="0" xfId="71" applyNumberFormat="1" applyFont="1" applyAlignment="1">
      <alignment vertical="center"/>
      <protection/>
    </xf>
    <xf numFmtId="0" fontId="0" fillId="0" borderId="12" xfId="71" applyNumberFormat="1" applyFont="1" applyBorder="1" applyAlignment="1">
      <alignment horizontal="center" vertical="center" wrapText="1"/>
      <protection/>
    </xf>
    <xf numFmtId="0" fontId="2" fillId="0" borderId="0" xfId="71" applyNumberFormat="1" applyFont="1" applyAlignment="1">
      <alignment vertical="center"/>
      <protection/>
    </xf>
    <xf numFmtId="0" fontId="0" fillId="0" borderId="18" xfId="71" applyNumberFormat="1" applyFont="1" applyBorder="1" applyAlignment="1">
      <alignment horizontal="center" vertical="center" wrapText="1"/>
      <protection/>
    </xf>
    <xf numFmtId="0" fontId="0" fillId="0" borderId="20" xfId="71" applyNumberFormat="1" applyFont="1" applyBorder="1" applyAlignment="1">
      <alignment vertical="center" wrapText="1"/>
      <protection/>
    </xf>
    <xf numFmtId="0" fontId="14" fillId="0" borderId="0" xfId="71" applyNumberFormat="1" applyFont="1" applyBorder="1" applyAlignment="1">
      <alignment horizontal="center" vertical="center" wrapText="1"/>
      <protection/>
    </xf>
    <xf numFmtId="0" fontId="2" fillId="0" borderId="0" xfId="71" applyNumberFormat="1" applyFont="1" applyBorder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19" fillId="0" borderId="0" xfId="71" applyFont="1" applyBorder="1" applyAlignment="1">
      <alignment horizontal="left" vertical="center"/>
      <protection/>
    </xf>
    <xf numFmtId="0" fontId="19" fillId="0" borderId="0" xfId="71" applyFont="1" applyBorder="1" applyAlignment="1">
      <alignment horizontal="center" vertical="center"/>
      <protection/>
    </xf>
    <xf numFmtId="49" fontId="0" fillId="0" borderId="156" xfId="71" applyNumberFormat="1" applyFont="1" applyBorder="1" applyAlignment="1">
      <alignment horizontal="center" vertical="center"/>
      <protection/>
    </xf>
    <xf numFmtId="0" fontId="0" fillId="0" borderId="0" xfId="71" applyFont="1" applyBorder="1" applyAlignment="1">
      <alignment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0" fillId="0" borderId="11" xfId="71" applyFont="1" applyBorder="1" applyAlignment="1">
      <alignment vertical="center"/>
      <protection/>
    </xf>
    <xf numFmtId="0" fontId="0" fillId="0" borderId="0" xfId="71" applyFont="1" applyBorder="1" applyAlignment="1">
      <alignment horizontal="left" vertical="center"/>
      <protection/>
    </xf>
    <xf numFmtId="49" fontId="0" fillId="0" borderId="154" xfId="71" applyNumberFormat="1" applyFont="1" applyBorder="1" applyAlignment="1">
      <alignment horizontal="center" vertical="center"/>
      <protection/>
    </xf>
    <xf numFmtId="49" fontId="0" fillId="0" borderId="12" xfId="71" applyNumberFormat="1" applyFont="1" applyBorder="1" applyAlignment="1">
      <alignment vertical="center" wrapText="1"/>
      <protection/>
    </xf>
    <xf numFmtId="49" fontId="0" fillId="0" borderId="15" xfId="71" applyNumberFormat="1" applyFont="1" applyBorder="1" applyAlignment="1">
      <alignment horizontal="center" vertical="center" wrapText="1"/>
      <protection/>
    </xf>
    <xf numFmtId="0" fontId="0" fillId="0" borderId="11" xfId="71" applyNumberFormat="1" applyFont="1" applyBorder="1" applyAlignment="1">
      <alignment horizontal="center" vertical="center"/>
      <protection/>
    </xf>
    <xf numFmtId="0" fontId="2" fillId="0" borderId="33" xfId="71" applyNumberFormat="1" applyFont="1" applyBorder="1" applyAlignment="1">
      <alignment horizontal="center" vertical="top" wrapText="1"/>
      <protection/>
    </xf>
    <xf numFmtId="0" fontId="5" fillId="0" borderId="0" xfId="70" applyFont="1" applyAlignment="1">
      <alignment vertical="center"/>
      <protection/>
    </xf>
    <xf numFmtId="0" fontId="0" fillId="0" borderId="155" xfId="71" applyNumberFormat="1" applyFont="1" applyBorder="1" applyAlignment="1">
      <alignment horizontal="center" vertical="center"/>
      <protection/>
    </xf>
    <xf numFmtId="0" fontId="0" fillId="0" borderId="73" xfId="71" applyNumberFormat="1" applyFont="1" applyBorder="1" applyAlignment="1">
      <alignment horizontal="center" vertical="center"/>
      <protection/>
    </xf>
    <xf numFmtId="0" fontId="0" fillId="0" borderId="0" xfId="71" applyNumberFormat="1" applyFont="1" applyBorder="1" applyAlignment="1">
      <alignment vertical="center"/>
      <protection/>
    </xf>
    <xf numFmtId="0" fontId="0" fillId="0" borderId="20" xfId="71" applyNumberFormat="1" applyFont="1" applyBorder="1" applyAlignment="1">
      <alignment vertical="center"/>
      <protection/>
    </xf>
    <xf numFmtId="0" fontId="4" fillId="0" borderId="0" xfId="71" applyFont="1" applyAlignment="1">
      <alignment horizontal="center" vertical="center"/>
      <protection/>
    </xf>
    <xf numFmtId="0" fontId="2" fillId="0" borderId="0" xfId="71" applyFont="1" applyAlignment="1">
      <alignment horizontal="center" vertical="center"/>
      <protection/>
    </xf>
    <xf numFmtId="0" fontId="20" fillId="0" borderId="0" xfId="71" applyNumberFormat="1" applyFont="1" applyBorder="1" applyAlignment="1">
      <alignment horizontal="center" vertical="center"/>
      <protection/>
    </xf>
    <xf numFmtId="49" fontId="20" fillId="0" borderId="0" xfId="71" applyNumberFormat="1" applyFont="1" applyBorder="1" applyAlignment="1">
      <alignment horizontal="center" vertical="center"/>
      <protection/>
    </xf>
    <xf numFmtId="0" fontId="2" fillId="0" borderId="0" xfId="71" applyNumberFormat="1" applyFont="1" applyAlignment="1">
      <alignment horizontal="center" vertical="center"/>
      <protection/>
    </xf>
    <xf numFmtId="49" fontId="19" fillId="0" borderId="36" xfId="71" applyNumberFormat="1" applyFont="1" applyBorder="1" applyAlignment="1">
      <alignment horizontal="center" vertical="center"/>
      <protection/>
    </xf>
    <xf numFmtId="49" fontId="19" fillId="0" borderId="37" xfId="71" applyNumberFormat="1" applyFont="1" applyBorder="1" applyAlignment="1">
      <alignment horizontal="center" vertical="center"/>
      <protection/>
    </xf>
    <xf numFmtId="49" fontId="19" fillId="0" borderId="17" xfId="71" applyNumberFormat="1" applyFont="1" applyBorder="1" applyAlignment="1">
      <alignment horizontal="center" vertical="center"/>
      <protection/>
    </xf>
    <xf numFmtId="0" fontId="7" fillId="0" borderId="0" xfId="71" applyFont="1" applyAlignment="1">
      <alignment horizontal="center" vertical="center"/>
      <protection/>
    </xf>
    <xf numFmtId="0" fontId="20" fillId="0" borderId="0" xfId="71" applyFont="1" applyBorder="1" applyAlignment="1">
      <alignment horizontal="center" vertical="center"/>
      <protection/>
    </xf>
    <xf numFmtId="0" fontId="19" fillId="0" borderId="36" xfId="71" applyFont="1" applyBorder="1" applyAlignment="1">
      <alignment horizontal="center" vertical="center"/>
      <protection/>
    </xf>
    <xf numFmtId="0" fontId="19" fillId="0" borderId="37" xfId="71" applyFont="1" applyBorder="1" applyAlignment="1">
      <alignment horizontal="center" vertical="center"/>
      <protection/>
    </xf>
    <xf numFmtId="0" fontId="19" fillId="0" borderId="17" xfId="71" applyFont="1" applyBorder="1" applyAlignment="1">
      <alignment horizontal="center" vertical="center"/>
      <protection/>
    </xf>
    <xf numFmtId="0" fontId="0" fillId="0" borderId="16" xfId="70" applyFont="1" applyBorder="1" applyAlignment="1">
      <alignment horizontal="center" vertical="center"/>
      <protection/>
    </xf>
    <xf numFmtId="0" fontId="0" fillId="0" borderId="0" xfId="71" applyNumberFormat="1" applyFont="1" applyBorder="1" applyAlignment="1">
      <alignment horizontal="center" vertical="center"/>
      <protection/>
    </xf>
    <xf numFmtId="0" fontId="0" fillId="0" borderId="0" xfId="71" applyNumberFormat="1" applyFont="1" applyBorder="1" applyAlignment="1">
      <alignment horizontal="center" vertical="center"/>
      <protection/>
    </xf>
    <xf numFmtId="49" fontId="0" fillId="0" borderId="0" xfId="71" applyNumberFormat="1" applyFont="1" applyBorder="1" applyAlignment="1">
      <alignment horizontal="center" vertical="center"/>
      <protection/>
    </xf>
    <xf numFmtId="49" fontId="0" fillId="0" borderId="11" xfId="71" applyNumberFormat="1" applyFont="1" applyBorder="1" applyAlignment="1">
      <alignment horizontal="center" vertical="center"/>
      <protection/>
    </xf>
    <xf numFmtId="49" fontId="0" fillId="0" borderId="73" xfId="71" applyNumberFormat="1" applyFont="1" applyBorder="1" applyAlignment="1">
      <alignment horizontal="center" vertical="center"/>
      <protection/>
    </xf>
    <xf numFmtId="49" fontId="0" fillId="0" borderId="15" xfId="71" applyNumberFormat="1" applyFont="1" applyBorder="1" applyAlignment="1">
      <alignment horizontal="center" vertical="center"/>
      <protection/>
    </xf>
    <xf numFmtId="49" fontId="0" fillId="0" borderId="16" xfId="71" applyNumberFormat="1" applyFont="1" applyBorder="1" applyAlignment="1">
      <alignment horizontal="center" vertical="center"/>
      <protection/>
    </xf>
    <xf numFmtId="49" fontId="0" fillId="0" borderId="11" xfId="71" applyNumberFormat="1" applyFont="1" applyBorder="1" applyAlignment="1">
      <alignment horizontal="center" vertical="center"/>
      <protection/>
    </xf>
    <xf numFmtId="49" fontId="0" fillId="0" borderId="73" xfId="71" applyNumberFormat="1" applyFont="1" applyBorder="1" applyAlignment="1">
      <alignment horizontal="center" vertical="center"/>
      <protection/>
    </xf>
    <xf numFmtId="49" fontId="0" fillId="0" borderId="16" xfId="71" applyNumberFormat="1" applyFont="1" applyBorder="1" applyAlignment="1">
      <alignment horizontal="center" vertical="center"/>
      <protection/>
    </xf>
    <xf numFmtId="49" fontId="0" fillId="0" borderId="18" xfId="71" applyNumberFormat="1" applyFont="1" applyBorder="1" applyAlignment="1">
      <alignment horizontal="center" vertical="center"/>
      <protection/>
    </xf>
    <xf numFmtId="0" fontId="0" fillId="0" borderId="11" xfId="71" applyNumberFormat="1" applyFont="1" applyBorder="1" applyAlignment="1">
      <alignment horizontal="center" vertical="center"/>
      <protection/>
    </xf>
    <xf numFmtId="0" fontId="0" fillId="0" borderId="73" xfId="71" applyNumberFormat="1" applyFont="1" applyBorder="1" applyAlignment="1">
      <alignment horizontal="center" vertical="center"/>
      <protection/>
    </xf>
    <xf numFmtId="0" fontId="0" fillId="0" borderId="15" xfId="71" applyNumberFormat="1" applyFont="1" applyBorder="1" applyAlignment="1">
      <alignment horizontal="center" vertical="center"/>
      <protection/>
    </xf>
    <xf numFmtId="0" fontId="0" fillId="0" borderId="16" xfId="71" applyNumberFormat="1" applyFont="1" applyBorder="1" applyAlignment="1">
      <alignment horizontal="center" vertical="center"/>
      <protection/>
    </xf>
    <xf numFmtId="0" fontId="0" fillId="0" borderId="18" xfId="71" applyNumberFormat="1" applyFont="1" applyBorder="1" applyAlignment="1">
      <alignment horizontal="center"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71" applyFont="1" applyAlignment="1">
      <alignment horizontal="center" vertical="center"/>
      <protection/>
    </xf>
    <xf numFmtId="0" fontId="8" fillId="0" borderId="0" xfId="71" applyNumberFormat="1" applyFont="1" applyBorder="1" applyAlignment="1">
      <alignment horizontal="center" vertical="center"/>
      <protection/>
    </xf>
    <xf numFmtId="0" fontId="0" fillId="0" borderId="0" xfId="71" applyNumberFormat="1" applyAlignment="1">
      <alignment horizontal="center" vertical="center"/>
      <protection/>
    </xf>
    <xf numFmtId="0" fontId="8" fillId="0" borderId="0" xfId="71" applyFont="1" applyBorder="1" applyAlignment="1">
      <alignment horizontal="center" vertical="center"/>
      <protection/>
    </xf>
    <xf numFmtId="0" fontId="0" fillId="0" borderId="0" xfId="71" applyAlignment="1">
      <alignment horizontal="center" vertical="center"/>
      <protection/>
    </xf>
    <xf numFmtId="0" fontId="0" fillId="0" borderId="16" xfId="70" applyFont="1" applyBorder="1" applyAlignment="1">
      <alignment horizontal="center"/>
      <protection/>
    </xf>
    <xf numFmtId="0" fontId="0" fillId="0" borderId="16" xfId="70" applyFont="1" applyBorder="1" applyAlignment="1">
      <alignment horizontal="center"/>
      <protection/>
    </xf>
    <xf numFmtId="49" fontId="0" fillId="0" borderId="15" xfId="71" applyNumberFormat="1" applyFont="1" applyBorder="1" applyAlignment="1">
      <alignment horizontal="center" vertical="center"/>
      <protection/>
    </xf>
    <xf numFmtId="0" fontId="0" fillId="0" borderId="0" xfId="71" applyFont="1" applyAlignment="1">
      <alignment horizontal="center"/>
      <protection/>
    </xf>
    <xf numFmtId="0" fontId="0" fillId="0" borderId="0" xfId="71" applyAlignment="1">
      <alignment horizontal="center"/>
      <protection/>
    </xf>
    <xf numFmtId="0" fontId="0" fillId="0" borderId="0" xfId="71" applyFont="1" applyAlignment="1">
      <alignment horizontal="center"/>
      <protection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5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9" fontId="0" fillId="0" borderId="162" xfId="71" applyNumberFormat="1" applyFont="1" applyBorder="1" applyAlignment="1">
      <alignment horizontal="center" vertical="center"/>
      <protection/>
    </xf>
    <xf numFmtId="49" fontId="0" fillId="0" borderId="163" xfId="71" applyNumberFormat="1" applyFont="1" applyBorder="1" applyAlignment="1">
      <alignment horizontal="center" vertical="center"/>
      <protection/>
    </xf>
    <xf numFmtId="49" fontId="0" fillId="0" borderId="164" xfId="71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65" xfId="0" applyFont="1" applyBorder="1" applyAlignment="1">
      <alignment horizontal="center" vertical="center"/>
    </xf>
    <xf numFmtId="49" fontId="0" fillId="0" borderId="0" xfId="71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6" xfId="0" applyBorder="1" applyAlignment="1">
      <alignment horizontal="center"/>
    </xf>
    <xf numFmtId="0" fontId="0" fillId="0" borderId="167" xfId="0" applyBorder="1" applyAlignment="1">
      <alignment/>
    </xf>
    <xf numFmtId="0" fontId="0" fillId="0" borderId="168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8" borderId="169" xfId="0" applyFill="1" applyBorder="1" applyAlignment="1">
      <alignment horizontal="center"/>
    </xf>
    <xf numFmtId="0" fontId="0" fillId="38" borderId="170" xfId="0" applyFill="1" applyBorder="1" applyAlignment="1">
      <alignment horizontal="center"/>
    </xf>
    <xf numFmtId="0" fontId="0" fillId="37" borderId="171" xfId="0" applyFill="1" applyBorder="1" applyAlignment="1">
      <alignment horizontal="center"/>
    </xf>
    <xf numFmtId="0" fontId="0" fillId="37" borderId="153" xfId="0" applyFill="1" applyBorder="1" applyAlignment="1">
      <alignment horizontal="center"/>
    </xf>
    <xf numFmtId="0" fontId="0" fillId="37" borderId="172" xfId="0" applyFill="1" applyBorder="1" applyAlignment="1">
      <alignment horizontal="center"/>
    </xf>
    <xf numFmtId="0" fontId="0" fillId="38" borderId="173" xfId="0" applyFill="1" applyBorder="1" applyAlignment="1">
      <alignment horizontal="center"/>
    </xf>
    <xf numFmtId="0" fontId="0" fillId="38" borderId="174" xfId="0" applyFill="1" applyBorder="1" applyAlignment="1">
      <alignment horizont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 wrapText="1"/>
    </xf>
    <xf numFmtId="0" fontId="0" fillId="0" borderId="178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37" borderId="137" xfId="0" applyFill="1" applyBorder="1" applyAlignment="1">
      <alignment horizontal="center"/>
    </xf>
    <xf numFmtId="0" fontId="0" fillId="37" borderId="165" xfId="0" applyFill="1" applyBorder="1" applyAlignment="1">
      <alignment horizontal="center"/>
    </xf>
    <xf numFmtId="0" fontId="0" fillId="37" borderId="138" xfId="0" applyFill="1" applyBorder="1" applyAlignment="1">
      <alignment horizontal="center"/>
    </xf>
    <xf numFmtId="0" fontId="0" fillId="0" borderId="179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41" borderId="182" xfId="0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2 3 2" xfId="65"/>
    <cellStyle name="標準 3" xfId="66"/>
    <cellStyle name="標準 4" xfId="67"/>
    <cellStyle name="標準 5" xfId="68"/>
    <cellStyle name="標準 6" xfId="69"/>
    <cellStyle name="標準_なみはや国体ドロー表2006 (06.07.08時点)" xfId="70"/>
    <cellStyle name="標準_北大阪大会ドロー表&amp;結果200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z225rs\&#25239;&#33740;&#8545;\Windows\&#65411;&#65438;&#65405;&#65400;&#65412;&#65391;&#65420;&#65439;\S-1090&#32048;&#33740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uki%20Takao\AppData\Local\Microsoft\Windows\INetCache\Content.Outlook\KBMI67NJ\2014&#24180;&#12288;&#35430;&#21512;\11.3%20&#12394;&#12415;&#12399;&#12420;&#12513;&#12514;&#12522;&#12450;&#12523;\Documents%20and%20Settings\s06240\&#12487;&#12473;&#12463;&#12488;&#12483;&#12503;\VCM-S\S-4661-517data\&#24494;&#37327;1\&#65423;&#65400;&#65435;-MIC-Brot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uki%20Takao\AppData\Local\Microsoft\Windows\INetCache\Content.Outlook\KBMI67NJ\2014&#24180;&#12288;&#35430;&#21512;\11.3%20&#12394;&#12415;&#12399;&#12420;&#12513;&#12514;&#12522;&#12450;&#12523;\Documents%20and%20Settings\s06240\&#12487;&#12473;&#12463;&#12488;&#12483;&#12503;\VCM-S\S-4661-517data\p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uki%20Takao\AppData\Local\Microsoft\Windows\INetCache\Content.Outlook\KBMI67NJ\2014&#24180;&#12288;&#35430;&#21512;\11.3%20&#12394;&#12415;&#12399;&#12420;&#12513;&#12514;&#12522;&#12450;&#12523;\Documents%20and%20Settings\s06240\&#12487;&#12473;&#12463;&#12488;&#12483;&#12503;\ALL&#65420;&#65383;&#65394;&#65433;\&#12381;&#12398;&#20182;\VCM-S\S-4661-517data\&#24494;&#37327;1\&#65423;&#65400;&#65435;-MIC-Brot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uki%20Takao\AppData\Local\Microsoft\Windows\INetCache\Content.Outlook\KBMI67NJ\2014&#24180;&#12288;&#35430;&#21512;\11.3%20&#12394;&#12415;&#12399;&#12420;&#12513;&#12514;&#12522;&#12450;&#12523;\Documents%20and%20Settings\0010192\&#12487;&#12473;&#12463;&#12488;&#12483;&#12503;\&#12394;&#12415;&#12399;&#12420;\&#12394;&#12415;&#12399;&#12420;&#22269;&#20307;&#12513;&#12514;&#12522;&#12450;&#12523;\2011%20&#21271;&#22823;&#38442;&#12486;&#12491;&#12473;&#21332;&#20250;&#25285;&#24403;&#36039;&#26009;\&#22823;&#20250;&#38306;&#36899;\H22&#24180;&#24230;\H22-5%20&#24066;&#38263;&#26479;\H22%20&#24066;&#38263;&#26479;&#12489;&#12525;&#125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uki%20Takao\AppData\Local\Microsoft\Windows\INetCache\Content.Outlook\KBMI67NJ\2014&#24180;&#12288;&#35430;&#21512;\11.3%20&#12394;&#12415;&#12399;&#12420;&#12513;&#12514;&#12522;&#12450;&#12523;\Documents%20and%20Settings\0010192\&#12487;&#12473;&#12463;&#12488;&#12483;&#12503;\&#12394;&#12415;&#12399;&#12420;\&#12394;&#12415;&#12399;&#12420;&#22269;&#20307;&#12513;&#12514;&#12522;&#12450;&#12523;\2011%20&#21271;&#22823;&#38442;&#12486;&#12491;&#12473;&#21332;&#20250;&#25285;&#24403;&#36039;&#26009;\&#22823;&#20250;&#38306;&#36899;\H22&#24180;&#24230;\H22%20&#30334;&#27507;\H22%20&#30334;&#27507;&#65286;&#30334;&#20108;&#21313;&#27507;_&#12489;&#12525;&#1254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uki%20Takao\AppData\Local\Microsoft\Windows\INetCache\Content.Outlook\KBMI67NJ\2014&#24180;&#12288;&#35430;&#21512;\11.3%20&#12394;&#12415;&#12399;&#12420;&#12513;&#12514;&#12522;&#12450;&#12523;\T\&#12489;&#12525;&#12540;\016&#21336;&#35079;(2006B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uki%20Takao\AppData\Local\Microsoft\Windows\INetCache\Content.Outlook\KBMI67NJ\2014&#24180;&#12288;&#35430;&#21512;\11.3%20&#12394;&#12415;&#12399;&#12420;&#12513;&#12514;&#12522;&#12450;&#12523;\Users\&#39640;&#27131;&#24066;&#12486;&#12491;&#12473;&#36899;&#30431;\AppData\Roaming\Microsoft\Excel\H22&#24180;&#24230;&#22823;&#20250;&#34920;&#32025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菌種選択"/>
      <sheetName val="MBC菌種選択 (H.influenzae)"/>
      <sheetName val="MBC菌種選択 (S.pnuemoniae) "/>
      <sheetName val="菌株分類(H.influenzae)"/>
      <sheetName val="菌株分類 (S.pneumoniae)"/>
      <sheetName val="ｱｯｾｲｼ-ﾄ  (2)"/>
      <sheetName val="ｱｯｾｲｼ-ﾄ "/>
      <sheetName val="実験記録"/>
      <sheetName val="培地作製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"/>
      <sheetName val="MIC50-90"/>
      <sheetName val="Mean-%ﾏｸﾛ"/>
      <sheetName val="MIC-分布ﾏｸﾛ"/>
      <sheetName val="数字-分布ﾏｸﾛ"/>
      <sheetName val="R頻度"/>
    </sheetNames>
    <sheetDataSet>
      <sheetData sheetId="3">
        <row r="6">
          <cell r="N6">
            <v>1</v>
          </cell>
        </row>
        <row r="7"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  <row r="10">
          <cell r="N10">
            <v>5</v>
          </cell>
        </row>
        <row r="11">
          <cell r="N11">
            <v>6</v>
          </cell>
        </row>
        <row r="12">
          <cell r="N12">
            <v>7</v>
          </cell>
        </row>
        <row r="13">
          <cell r="N13">
            <v>8</v>
          </cell>
        </row>
        <row r="14">
          <cell r="N14">
            <v>9</v>
          </cell>
        </row>
        <row r="15">
          <cell r="N15">
            <v>10</v>
          </cell>
        </row>
        <row r="16">
          <cell r="N16">
            <v>11</v>
          </cell>
        </row>
        <row r="17">
          <cell r="N17">
            <v>12</v>
          </cell>
        </row>
        <row r="18">
          <cell r="N18">
            <v>13</v>
          </cell>
        </row>
        <row r="19">
          <cell r="N19">
            <v>14</v>
          </cell>
        </row>
        <row r="20">
          <cell r="N20">
            <v>15</v>
          </cell>
        </row>
        <row r="21">
          <cell r="N21">
            <v>16</v>
          </cell>
        </row>
        <row r="22">
          <cell r="N22">
            <v>17</v>
          </cell>
        </row>
        <row r="23">
          <cell r="N23">
            <v>18</v>
          </cell>
        </row>
        <row r="24">
          <cell r="N24">
            <v>19</v>
          </cell>
        </row>
        <row r="25">
          <cell r="N25">
            <v>20</v>
          </cell>
        </row>
        <row r="26">
          <cell r="N26">
            <v>21</v>
          </cell>
        </row>
        <row r="27">
          <cell r="N27">
            <v>22</v>
          </cell>
        </row>
        <row r="28">
          <cell r="N28">
            <v>23</v>
          </cell>
        </row>
        <row r="29">
          <cell r="N29">
            <v>24</v>
          </cell>
        </row>
        <row r="30">
          <cell r="N30">
            <v>25</v>
          </cell>
        </row>
        <row r="31">
          <cell r="N31">
            <v>26</v>
          </cell>
        </row>
        <row r="32">
          <cell r="N32">
            <v>27</v>
          </cell>
        </row>
        <row r="33">
          <cell r="N33">
            <v>28</v>
          </cell>
        </row>
        <row r="34">
          <cell r="N34">
            <v>29</v>
          </cell>
        </row>
        <row r="35">
          <cell r="N35">
            <v>30</v>
          </cell>
        </row>
        <row r="36">
          <cell r="N36">
            <v>31</v>
          </cell>
        </row>
        <row r="37">
          <cell r="N37">
            <v>32</v>
          </cell>
        </row>
        <row r="38">
          <cell r="N38">
            <v>33</v>
          </cell>
        </row>
        <row r="39">
          <cell r="N39">
            <v>34</v>
          </cell>
        </row>
        <row r="40">
          <cell r="N40">
            <v>35</v>
          </cell>
        </row>
        <row r="41">
          <cell r="N41">
            <v>36</v>
          </cell>
        </row>
        <row r="42">
          <cell r="N42">
            <v>37</v>
          </cell>
        </row>
        <row r="43">
          <cell r="N43">
            <v>38</v>
          </cell>
        </row>
        <row r="44">
          <cell r="N44">
            <v>39</v>
          </cell>
        </row>
        <row r="45">
          <cell r="N45">
            <v>40</v>
          </cell>
        </row>
        <row r="46">
          <cell r="N46">
            <v>41</v>
          </cell>
        </row>
        <row r="47">
          <cell r="N47">
            <v>42</v>
          </cell>
        </row>
        <row r="48">
          <cell r="N48">
            <v>43</v>
          </cell>
        </row>
        <row r="49">
          <cell r="N49">
            <v>44</v>
          </cell>
        </row>
        <row r="50">
          <cell r="N50">
            <v>45</v>
          </cell>
        </row>
        <row r="51">
          <cell r="N51">
            <v>46</v>
          </cell>
        </row>
        <row r="52">
          <cell r="N52">
            <v>47</v>
          </cell>
        </row>
        <row r="53">
          <cell r="N53">
            <v>48</v>
          </cell>
        </row>
        <row r="54">
          <cell r="N54">
            <v>49</v>
          </cell>
        </row>
        <row r="55">
          <cell r="N55">
            <v>50</v>
          </cell>
        </row>
        <row r="56">
          <cell r="N56">
            <v>51</v>
          </cell>
        </row>
        <row r="57">
          <cell r="N57">
            <v>52</v>
          </cell>
        </row>
        <row r="58">
          <cell r="N58">
            <v>53</v>
          </cell>
        </row>
        <row r="59">
          <cell r="N59">
            <v>54</v>
          </cell>
        </row>
        <row r="60">
          <cell r="N60">
            <v>55</v>
          </cell>
        </row>
        <row r="61">
          <cell r="N61">
            <v>56</v>
          </cell>
        </row>
        <row r="62">
          <cell r="N62">
            <v>57</v>
          </cell>
        </row>
        <row r="63">
          <cell r="N63">
            <v>58</v>
          </cell>
        </row>
        <row r="64">
          <cell r="N64">
            <v>59</v>
          </cell>
        </row>
        <row r="65">
          <cell r="N65">
            <v>60</v>
          </cell>
        </row>
        <row r="66">
          <cell r="N66">
            <v>61</v>
          </cell>
        </row>
        <row r="67">
          <cell r="N67">
            <v>62</v>
          </cell>
        </row>
        <row r="68">
          <cell r="N68">
            <v>63</v>
          </cell>
        </row>
        <row r="69">
          <cell r="N69">
            <v>64</v>
          </cell>
        </row>
        <row r="70">
          <cell r="N70">
            <v>65</v>
          </cell>
        </row>
        <row r="71">
          <cell r="N71">
            <v>66</v>
          </cell>
        </row>
        <row r="72">
          <cell r="N72">
            <v>67</v>
          </cell>
        </row>
        <row r="73">
          <cell r="N73">
            <v>68</v>
          </cell>
        </row>
        <row r="74">
          <cell r="N74">
            <v>69</v>
          </cell>
        </row>
        <row r="75">
          <cell r="N75">
            <v>70</v>
          </cell>
        </row>
        <row r="76">
          <cell r="N76">
            <v>71</v>
          </cell>
        </row>
        <row r="77">
          <cell r="N77">
            <v>72</v>
          </cell>
        </row>
        <row r="78">
          <cell r="N78">
            <v>73</v>
          </cell>
        </row>
        <row r="79">
          <cell r="N79">
            <v>74</v>
          </cell>
        </row>
        <row r="80">
          <cell r="N80">
            <v>75</v>
          </cell>
        </row>
        <row r="81">
          <cell r="N81">
            <v>76</v>
          </cell>
        </row>
        <row r="82">
          <cell r="N82">
            <v>77</v>
          </cell>
        </row>
        <row r="83">
          <cell r="N83">
            <v>78</v>
          </cell>
        </row>
        <row r="84">
          <cell r="N84">
            <v>79</v>
          </cell>
        </row>
        <row r="85">
          <cell r="N85">
            <v>80</v>
          </cell>
        </row>
        <row r="86">
          <cell r="N86">
            <v>81</v>
          </cell>
        </row>
        <row r="87">
          <cell r="N87">
            <v>82</v>
          </cell>
        </row>
        <row r="88">
          <cell r="N88">
            <v>83</v>
          </cell>
        </row>
        <row r="89">
          <cell r="N89">
            <v>84</v>
          </cell>
        </row>
        <row r="90">
          <cell r="N90">
            <v>85</v>
          </cell>
        </row>
        <row r="91">
          <cell r="N91">
            <v>86</v>
          </cell>
        </row>
        <row r="92">
          <cell r="N92">
            <v>87</v>
          </cell>
        </row>
        <row r="93">
          <cell r="N93">
            <v>88</v>
          </cell>
        </row>
        <row r="94">
          <cell r="N94">
            <v>89</v>
          </cell>
        </row>
        <row r="95">
          <cell r="N95">
            <v>90</v>
          </cell>
        </row>
        <row r="96">
          <cell r="N96">
            <v>91</v>
          </cell>
        </row>
        <row r="97">
          <cell r="N97">
            <v>92</v>
          </cell>
        </row>
        <row r="98">
          <cell r="N98">
            <v>93</v>
          </cell>
        </row>
        <row r="99">
          <cell r="N99">
            <v>94</v>
          </cell>
        </row>
        <row r="100">
          <cell r="N100">
            <v>95</v>
          </cell>
        </row>
        <row r="101">
          <cell r="N101">
            <v>96</v>
          </cell>
        </row>
        <row r="102">
          <cell r="N102">
            <v>97</v>
          </cell>
        </row>
        <row r="103">
          <cell r="N103">
            <v>98</v>
          </cell>
        </row>
        <row r="104">
          <cell r="N104">
            <v>99</v>
          </cell>
        </row>
        <row r="105">
          <cell r="N105">
            <v>100</v>
          </cell>
        </row>
        <row r="106">
          <cell r="N106">
            <v>101</v>
          </cell>
        </row>
        <row r="107">
          <cell r="N107">
            <v>102</v>
          </cell>
        </row>
        <row r="108">
          <cell r="N108">
            <v>103</v>
          </cell>
        </row>
        <row r="109">
          <cell r="N109">
            <v>104</v>
          </cell>
        </row>
        <row r="110">
          <cell r="N110">
            <v>105</v>
          </cell>
        </row>
        <row r="111">
          <cell r="N111">
            <v>106</v>
          </cell>
        </row>
        <row r="112">
          <cell r="N112">
            <v>107</v>
          </cell>
        </row>
        <row r="113">
          <cell r="N113">
            <v>108</v>
          </cell>
        </row>
        <row r="114">
          <cell r="N114">
            <v>109</v>
          </cell>
        </row>
        <row r="115">
          <cell r="N115">
            <v>110</v>
          </cell>
        </row>
        <row r="116">
          <cell r="N116">
            <v>111</v>
          </cell>
        </row>
        <row r="117">
          <cell r="N117">
            <v>112</v>
          </cell>
        </row>
        <row r="118">
          <cell r="N118">
            <v>113</v>
          </cell>
        </row>
        <row r="119">
          <cell r="N119">
            <v>114</v>
          </cell>
        </row>
        <row r="120">
          <cell r="N120">
            <v>115</v>
          </cell>
        </row>
        <row r="121">
          <cell r="N121">
            <v>116</v>
          </cell>
        </row>
        <row r="122">
          <cell r="N122">
            <v>117</v>
          </cell>
        </row>
        <row r="123">
          <cell r="N123">
            <v>118</v>
          </cell>
        </row>
        <row r="124">
          <cell r="N124">
            <v>119</v>
          </cell>
        </row>
        <row r="125">
          <cell r="N125">
            <v>120</v>
          </cell>
        </row>
        <row r="126">
          <cell r="N126">
            <v>121</v>
          </cell>
        </row>
        <row r="127">
          <cell r="N127">
            <v>122</v>
          </cell>
        </row>
        <row r="128">
          <cell r="N128">
            <v>123</v>
          </cell>
        </row>
        <row r="129">
          <cell r="N129">
            <v>124</v>
          </cell>
        </row>
        <row r="130">
          <cell r="N130">
            <v>125</v>
          </cell>
        </row>
        <row r="131">
          <cell r="N131">
            <v>126</v>
          </cell>
        </row>
        <row r="132">
          <cell r="N132">
            <v>127</v>
          </cell>
        </row>
        <row r="133">
          <cell r="N133">
            <v>128</v>
          </cell>
        </row>
        <row r="134">
          <cell r="N134">
            <v>129</v>
          </cell>
        </row>
        <row r="135">
          <cell r="N135">
            <v>130</v>
          </cell>
        </row>
        <row r="136">
          <cell r="N136">
            <v>131</v>
          </cell>
        </row>
        <row r="137">
          <cell r="N137">
            <v>132</v>
          </cell>
        </row>
        <row r="138">
          <cell r="N138">
            <v>133</v>
          </cell>
        </row>
        <row r="139">
          <cell r="N139">
            <v>134</v>
          </cell>
        </row>
        <row r="140">
          <cell r="N140">
            <v>135</v>
          </cell>
        </row>
        <row r="141">
          <cell r="N141">
            <v>136</v>
          </cell>
        </row>
        <row r="142">
          <cell r="N142">
            <v>137</v>
          </cell>
        </row>
        <row r="143">
          <cell r="N143">
            <v>138</v>
          </cell>
        </row>
        <row r="144">
          <cell r="N144">
            <v>139</v>
          </cell>
        </row>
        <row r="145">
          <cell r="N145">
            <v>140</v>
          </cell>
        </row>
        <row r="146">
          <cell r="N146">
            <v>141</v>
          </cell>
        </row>
        <row r="147">
          <cell r="N147">
            <v>142</v>
          </cell>
        </row>
        <row r="148">
          <cell r="N148">
            <v>143</v>
          </cell>
        </row>
        <row r="149">
          <cell r="N149">
            <v>144</v>
          </cell>
        </row>
        <row r="150">
          <cell r="N150">
            <v>145</v>
          </cell>
        </row>
        <row r="151">
          <cell r="N151">
            <v>146</v>
          </cell>
        </row>
        <row r="152">
          <cell r="N152">
            <v>147</v>
          </cell>
        </row>
        <row r="153">
          <cell r="N153">
            <v>148</v>
          </cell>
        </row>
        <row r="154">
          <cell r="N154">
            <v>149</v>
          </cell>
        </row>
        <row r="155">
          <cell r="N155">
            <v>150</v>
          </cell>
        </row>
        <row r="156">
          <cell r="N156">
            <v>151</v>
          </cell>
        </row>
        <row r="157">
          <cell r="N157">
            <v>152</v>
          </cell>
        </row>
        <row r="158">
          <cell r="N158">
            <v>153</v>
          </cell>
        </row>
        <row r="159">
          <cell r="N159">
            <v>154</v>
          </cell>
        </row>
        <row r="160">
          <cell r="N160">
            <v>155</v>
          </cell>
        </row>
        <row r="161">
          <cell r="N161">
            <v>156</v>
          </cell>
        </row>
        <row r="162">
          <cell r="N162">
            <v>157</v>
          </cell>
        </row>
        <row r="163">
          <cell r="N163">
            <v>158</v>
          </cell>
        </row>
        <row r="164">
          <cell r="N164">
            <v>159</v>
          </cell>
        </row>
        <row r="165">
          <cell r="N165">
            <v>160</v>
          </cell>
        </row>
        <row r="166">
          <cell r="N166">
            <v>161</v>
          </cell>
        </row>
        <row r="167">
          <cell r="N167">
            <v>162</v>
          </cell>
        </row>
        <row r="168">
          <cell r="N168">
            <v>163</v>
          </cell>
        </row>
        <row r="169">
          <cell r="N169">
            <v>164</v>
          </cell>
        </row>
        <row r="170">
          <cell r="N170">
            <v>165</v>
          </cell>
        </row>
        <row r="171">
          <cell r="N171">
            <v>166</v>
          </cell>
        </row>
        <row r="172">
          <cell r="N172">
            <v>167</v>
          </cell>
        </row>
        <row r="173">
          <cell r="N173">
            <v>168</v>
          </cell>
        </row>
        <row r="174">
          <cell r="N174">
            <v>169</v>
          </cell>
        </row>
        <row r="175">
          <cell r="N175">
            <v>170</v>
          </cell>
        </row>
        <row r="176">
          <cell r="N176">
            <v>171</v>
          </cell>
        </row>
        <row r="177">
          <cell r="N177">
            <v>172</v>
          </cell>
        </row>
        <row r="178">
          <cell r="N178">
            <v>173</v>
          </cell>
        </row>
        <row r="179">
          <cell r="N179">
            <v>174</v>
          </cell>
        </row>
        <row r="180">
          <cell r="N180">
            <v>175</v>
          </cell>
        </row>
        <row r="181">
          <cell r="N181">
            <v>176</v>
          </cell>
        </row>
        <row r="182">
          <cell r="N182">
            <v>177</v>
          </cell>
        </row>
        <row r="183">
          <cell r="N183">
            <v>178</v>
          </cell>
        </row>
        <row r="184">
          <cell r="N184">
            <v>179</v>
          </cell>
        </row>
        <row r="185">
          <cell r="N185">
            <v>180</v>
          </cell>
        </row>
        <row r="186">
          <cell r="N186">
            <v>181</v>
          </cell>
        </row>
        <row r="187">
          <cell r="N187">
            <v>182</v>
          </cell>
        </row>
        <row r="188">
          <cell r="N188">
            <v>183</v>
          </cell>
        </row>
        <row r="189">
          <cell r="N189">
            <v>184</v>
          </cell>
        </row>
        <row r="190">
          <cell r="N190">
            <v>185</v>
          </cell>
        </row>
        <row r="191">
          <cell r="N191">
            <v>186</v>
          </cell>
        </row>
        <row r="192">
          <cell r="N192">
            <v>187</v>
          </cell>
        </row>
        <row r="193">
          <cell r="N193">
            <v>188</v>
          </cell>
        </row>
        <row r="194">
          <cell r="N194">
            <v>189</v>
          </cell>
        </row>
        <row r="195">
          <cell r="N195">
            <v>190</v>
          </cell>
        </row>
        <row r="196">
          <cell r="N196">
            <v>191</v>
          </cell>
        </row>
        <row r="197">
          <cell r="N197">
            <v>192</v>
          </cell>
        </row>
        <row r="198">
          <cell r="N198">
            <v>193</v>
          </cell>
        </row>
        <row r="199">
          <cell r="N199">
            <v>194</v>
          </cell>
        </row>
        <row r="200">
          <cell r="N200">
            <v>195</v>
          </cell>
        </row>
        <row r="201">
          <cell r="N201">
            <v>196</v>
          </cell>
        </row>
        <row r="202">
          <cell r="N202">
            <v>197</v>
          </cell>
        </row>
        <row r="203">
          <cell r="N203">
            <v>198</v>
          </cell>
        </row>
        <row r="204">
          <cell r="N204">
            <v>199</v>
          </cell>
        </row>
        <row r="205">
          <cell r="N205">
            <v>200</v>
          </cell>
        </row>
        <row r="206">
          <cell r="N206">
            <v>201</v>
          </cell>
        </row>
        <row r="207">
          <cell r="N207">
            <v>202</v>
          </cell>
        </row>
        <row r="208">
          <cell r="N208">
            <v>203</v>
          </cell>
        </row>
        <row r="209">
          <cell r="N209">
            <v>204</v>
          </cell>
        </row>
        <row r="210">
          <cell r="N210">
            <v>205</v>
          </cell>
        </row>
        <row r="211">
          <cell r="N211">
            <v>206</v>
          </cell>
        </row>
        <row r="212">
          <cell r="N212">
            <v>207</v>
          </cell>
        </row>
        <row r="213">
          <cell r="N213">
            <v>208</v>
          </cell>
        </row>
        <row r="214">
          <cell r="N214">
            <v>209</v>
          </cell>
        </row>
        <row r="215">
          <cell r="N215">
            <v>210</v>
          </cell>
        </row>
        <row r="216">
          <cell r="N216">
            <v>211</v>
          </cell>
        </row>
        <row r="217">
          <cell r="N217">
            <v>212</v>
          </cell>
        </row>
        <row r="218">
          <cell r="N218">
            <v>213</v>
          </cell>
        </row>
        <row r="219">
          <cell r="N219">
            <v>214</v>
          </cell>
        </row>
        <row r="220">
          <cell r="N220">
            <v>215</v>
          </cell>
        </row>
        <row r="221">
          <cell r="N221">
            <v>216</v>
          </cell>
        </row>
        <row r="222">
          <cell r="N222">
            <v>217</v>
          </cell>
        </row>
        <row r="223">
          <cell r="N223">
            <v>218</v>
          </cell>
        </row>
        <row r="224">
          <cell r="N224">
            <v>219</v>
          </cell>
        </row>
        <row r="225">
          <cell r="N225">
            <v>220</v>
          </cell>
        </row>
        <row r="226">
          <cell r="N226">
            <v>221</v>
          </cell>
        </row>
        <row r="227">
          <cell r="N227">
            <v>222</v>
          </cell>
        </row>
        <row r="228">
          <cell r="N228">
            <v>223</v>
          </cell>
        </row>
        <row r="229">
          <cell r="N229">
            <v>224</v>
          </cell>
        </row>
        <row r="230">
          <cell r="N230">
            <v>225</v>
          </cell>
        </row>
        <row r="256">
          <cell r="M256">
            <v>0.008</v>
          </cell>
        </row>
        <row r="257">
          <cell r="M257">
            <v>0.016</v>
          </cell>
        </row>
        <row r="258">
          <cell r="M258">
            <v>0.032</v>
          </cell>
        </row>
        <row r="259">
          <cell r="M259">
            <v>0.063</v>
          </cell>
        </row>
        <row r="260">
          <cell r="M260">
            <v>0.125</v>
          </cell>
        </row>
        <row r="261">
          <cell r="M261">
            <v>0.25</v>
          </cell>
        </row>
        <row r="262">
          <cell r="M262">
            <v>0.5</v>
          </cell>
        </row>
        <row r="263">
          <cell r="M263">
            <v>1</v>
          </cell>
        </row>
        <row r="264">
          <cell r="M264">
            <v>2</v>
          </cell>
        </row>
        <row r="265">
          <cell r="M265">
            <v>4</v>
          </cell>
        </row>
        <row r="266">
          <cell r="M266">
            <v>8</v>
          </cell>
        </row>
        <row r="267">
          <cell r="M267">
            <v>16</v>
          </cell>
        </row>
        <row r="268">
          <cell r="M268">
            <v>32</v>
          </cell>
        </row>
        <row r="269">
          <cell r="M269">
            <v>64</v>
          </cell>
        </row>
        <row r="270">
          <cell r="M270">
            <v>128</v>
          </cell>
        </row>
        <row r="321">
          <cell r="BG321" t="str">
            <v>{MENU}DDP6:P250~M256:M270~{MENU}MN256:N271~P256~</v>
          </cell>
        </row>
        <row r="363">
          <cell r="BG363" t="str">
            <v>{MENU}CP5:BD5~P255~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ﾔｸｻﾞｲﾊｶﾘ (2)"/>
      <sheetName val="菌数計算(広域2)"/>
      <sheetName val="菌数計算(広域1)"/>
      <sheetName val="ｱｯｾｲｼ-ﾄ (Broth) "/>
      <sheetName val="ps_bact"/>
      <sheetName val="P03_data"/>
      <sheetName val="P02_data"/>
      <sheetName val="ps_data"/>
      <sheetName val="ｸﾞﾗ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"/>
      <sheetName val="MIC50-90"/>
      <sheetName val="Mean-%ﾏｸﾛ"/>
      <sheetName val="MIC-分布ﾏｸﾛ"/>
      <sheetName val="数字-分布ﾏｸﾛ"/>
      <sheetName val="R頻度"/>
    </sheetNames>
    <sheetDataSet>
      <sheetData sheetId="3">
        <row r="363">
          <cell r="BG363" t="str">
            <v>{MENU}CP5:BD5~P255~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市長杯表紙"/>
      <sheetName val="表彰状"/>
      <sheetName val="H22 市長杯女Ａ"/>
      <sheetName val="H22 市長杯女Ｂ（抹消前）"/>
      <sheetName val="H22 市長杯女Ｂ (抹消後)"/>
      <sheetName val="H22 市長杯女Ｃ"/>
      <sheetName val="H22 市長杯女Ｃ最終版"/>
      <sheetName val="H22 市長杯女壮Ⅱ－Ｔ"/>
      <sheetName val="H22 市長杯女壮Ⅱ－Ｌ"/>
      <sheetName val="H22 市長杯女壮Ⅲ－Ｔ"/>
      <sheetName val="H22 市長杯女壮Ⅲ-Ｌ１"/>
      <sheetName val="H22 市長杯女壮Ⅳ"/>
      <sheetName val="H22 市長杯男Ａ"/>
      <sheetName val="H22 市長杯男Ｂ"/>
      <sheetName val="H22 市長杯男Ｃ "/>
      <sheetName val="H22 市長杯男壮Ⅰ"/>
      <sheetName val="H22 市長杯男壮Ⅱ"/>
      <sheetName val="H22 市長杯男壮Ⅲ-L"/>
      <sheetName val="H22 市長杯男壮Ⅳ"/>
      <sheetName val="H22 市長杯男壮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0歳表紙"/>
      <sheetName val="百歳表彰状"/>
      <sheetName val="H22 百歳_T"/>
      <sheetName val="H22 百二十歳_T"/>
      <sheetName val="H22 百二十歳_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種目"/>
      <sheetName val="受付表"/>
      <sheetName val="Ｗ１６"/>
      <sheetName val="Ｓ１６"/>
      <sheetName val="L5X5 N"/>
      <sheetName val="L5X4 N "/>
      <sheetName val="L5X5X5 N"/>
      <sheetName val="L5X5X4 N"/>
      <sheetName val="L5X4X4 N "/>
      <sheetName val="L4X4X4 N "/>
      <sheetName val="L4X4X3 N "/>
      <sheetName val="L4X3X3 N  "/>
      <sheetName val="L3X3X3 N "/>
      <sheetName val="16抽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社会人表紙"/>
      <sheetName val="混合表紙"/>
      <sheetName val="新人表紙"/>
      <sheetName val="団体表紙"/>
      <sheetName val="市長杯表紙"/>
      <sheetName val="ｼﾝｸﾞﾙ表紙"/>
      <sheetName val="100歳表紙"/>
      <sheetName val="ﾌｧﾐﾘｰ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tabSelected="1" workbookViewId="0" topLeftCell="A1">
      <selection activeCell="M5" sqref="M5"/>
    </sheetView>
  </sheetViews>
  <sheetFormatPr defaultColWidth="9.00390625" defaultRowHeight="13.5" outlineLevelCol="1"/>
  <cols>
    <col min="1" max="1" width="1.875" style="37" customWidth="1"/>
    <col min="2" max="2" width="4.75390625" style="37" customWidth="1"/>
    <col min="3" max="3" width="15.00390625" style="38" customWidth="1"/>
    <col min="4" max="4" width="1.4921875" style="559" customWidth="1"/>
    <col min="5" max="5" width="6.625" style="560" customWidth="1"/>
    <col min="6" max="6" width="1.4921875" style="561" customWidth="1"/>
    <col min="7" max="7" width="4.25390625" style="560" customWidth="1" outlineLevel="1"/>
    <col min="8" max="8" width="10.25390625" style="216" customWidth="1" outlineLevel="1"/>
    <col min="9" max="9" width="9.00390625" style="216" customWidth="1" outlineLevel="1"/>
    <col min="10" max="10" width="9.50390625" style="216" customWidth="1" outlineLevel="1"/>
    <col min="11" max="11" width="7.50390625" style="216" customWidth="1" outlineLevel="1"/>
    <col min="12" max="12" width="8.00390625" style="216" customWidth="1" outlineLevel="1"/>
    <col min="13" max="13" width="9.25390625" style="216" customWidth="1" outlineLevel="1"/>
    <col min="14" max="14" width="7.50390625" style="216" customWidth="1" outlineLevel="1"/>
    <col min="15" max="15" width="8.75390625" style="216" customWidth="1" outlineLevel="1"/>
    <col min="16" max="16" width="9.75390625" style="484" customWidth="1" outlineLevel="1"/>
    <col min="17" max="17" width="8.25390625" style="216" customWidth="1" outlineLevel="1"/>
    <col min="18" max="18" width="4.50390625" style="44" customWidth="1" outlineLevel="1"/>
    <col min="19" max="19" width="14.50390625" style="38" customWidth="1"/>
    <col min="20" max="20" width="2.50390625" style="561" customWidth="1"/>
    <col min="21" max="21" width="7.875" style="560" customWidth="1"/>
    <col min="22" max="22" width="2.25390625" style="560" customWidth="1"/>
    <col min="23" max="23" width="4.75390625" style="37" customWidth="1"/>
    <col min="24" max="24" width="4.875" style="37" customWidth="1"/>
    <col min="25" max="25" width="5.375" style="37" customWidth="1"/>
    <col min="26" max="26" width="6.625" style="214" customWidth="1"/>
    <col min="27" max="27" width="11.625" style="45" customWidth="1"/>
    <col min="28" max="30" width="17.75390625" style="40" customWidth="1"/>
    <col min="31" max="31" width="17.75390625" style="41" customWidth="1"/>
    <col min="32" max="32" width="1.625" style="37" customWidth="1"/>
    <col min="33" max="33" width="4.625" style="37" customWidth="1"/>
    <col min="34" max="16384" width="9.00390625" style="37" customWidth="1"/>
  </cols>
  <sheetData>
    <row r="1" spans="5:10" ht="28.5" customHeight="1">
      <c r="E1" s="38" t="str">
        <f>'ﾄﾞﾛｰ作成用名簿'!E1</f>
        <v>第17回なみはや国体メモリアル大阪府知事杯テニス大会</v>
      </c>
      <c r="F1" s="45"/>
      <c r="G1" s="38"/>
      <c r="H1" s="622"/>
      <c r="I1" s="622"/>
      <c r="J1" s="622"/>
    </row>
    <row r="2" spans="6:26" ht="24" customHeight="1">
      <c r="F2" s="562"/>
      <c r="G2" s="563"/>
      <c r="H2" s="597"/>
      <c r="J2" s="598" t="s">
        <v>44</v>
      </c>
      <c r="K2" s="599"/>
      <c r="L2" s="599"/>
      <c r="M2" s="599"/>
      <c r="N2" s="599"/>
      <c r="O2" s="599"/>
      <c r="P2" s="488"/>
      <c r="Q2" s="600"/>
      <c r="T2" s="562"/>
      <c r="Z2" s="216" t="s">
        <v>92</v>
      </c>
    </row>
    <row r="3" spans="12:32" ht="38.25" customHeight="1" thickBot="1">
      <c r="L3" s="640" t="s">
        <v>438</v>
      </c>
      <c r="M3" s="640"/>
      <c r="Y3" s="211"/>
      <c r="Z3" s="212" t="s">
        <v>51</v>
      </c>
      <c r="AA3" s="213" t="s">
        <v>2</v>
      </c>
      <c r="AB3" s="369" t="s">
        <v>3</v>
      </c>
      <c r="AC3" s="369" t="s">
        <v>4</v>
      </c>
      <c r="AD3" s="369" t="s">
        <v>5</v>
      </c>
      <c r="AE3" s="369" t="s">
        <v>6</v>
      </c>
      <c r="AF3" s="43"/>
    </row>
    <row r="4" spans="1:32" s="17" customFormat="1" ht="25.5" customHeight="1">
      <c r="A4" s="20"/>
      <c r="B4" s="627">
        <v>1</v>
      </c>
      <c r="C4" s="186" t="str">
        <f>AB4</f>
        <v>水本　圭治</v>
      </c>
      <c r="D4" s="629" t="s">
        <v>35</v>
      </c>
      <c r="E4" s="630" t="str">
        <f>AA4</f>
        <v>大阪市</v>
      </c>
      <c r="F4" s="631" t="s">
        <v>36</v>
      </c>
      <c r="G4" s="567"/>
      <c r="H4" s="491"/>
      <c r="I4" s="492"/>
      <c r="J4" s="493"/>
      <c r="K4" s="493"/>
      <c r="L4" s="641" t="s">
        <v>491</v>
      </c>
      <c r="M4" s="642"/>
      <c r="N4" s="492"/>
      <c r="O4" s="492"/>
      <c r="P4" s="492"/>
      <c r="Q4" s="492"/>
      <c r="R4" s="49"/>
      <c r="S4" s="186" t="str">
        <f>AB14</f>
        <v>澤田　崇志</v>
      </c>
      <c r="T4" s="631" t="s">
        <v>35</v>
      </c>
      <c r="U4" s="630" t="str">
        <f>AA14</f>
        <v>南河内</v>
      </c>
      <c r="V4" s="628" t="s">
        <v>36</v>
      </c>
      <c r="W4" s="627">
        <v>19</v>
      </c>
      <c r="X4" s="21"/>
      <c r="Y4" s="271" t="s">
        <v>102</v>
      </c>
      <c r="Z4" s="370">
        <v>1</v>
      </c>
      <c r="AA4" s="341" t="s">
        <v>76</v>
      </c>
      <c r="AB4" s="464" t="s">
        <v>380</v>
      </c>
      <c r="AC4" s="465" t="s">
        <v>381</v>
      </c>
      <c r="AD4" s="465" t="s">
        <v>382</v>
      </c>
      <c r="AE4" s="466" t="s">
        <v>383</v>
      </c>
      <c r="AF4" s="111"/>
    </row>
    <row r="5" spans="1:32" s="17" customFormat="1" ht="25.5" customHeight="1" thickBot="1">
      <c r="A5" s="20"/>
      <c r="B5" s="627"/>
      <c r="C5" s="187" t="str">
        <f>AB5</f>
        <v>西村　修司</v>
      </c>
      <c r="D5" s="629"/>
      <c r="E5" s="629"/>
      <c r="F5" s="631"/>
      <c r="G5" s="568"/>
      <c r="H5" s="492"/>
      <c r="I5" s="585" t="s">
        <v>424</v>
      </c>
      <c r="J5" s="492"/>
      <c r="K5" s="492"/>
      <c r="L5" s="494"/>
      <c r="M5" s="483"/>
      <c r="N5" s="492"/>
      <c r="O5" s="568"/>
      <c r="P5" s="567" t="s">
        <v>432</v>
      </c>
      <c r="Q5" s="588"/>
      <c r="R5" s="52"/>
      <c r="S5" s="187" t="str">
        <f>AB15</f>
        <v>辻本　拓也</v>
      </c>
      <c r="T5" s="631"/>
      <c r="U5" s="629"/>
      <c r="V5" s="628"/>
      <c r="W5" s="627"/>
      <c r="X5" s="21"/>
      <c r="Y5" s="272" t="s">
        <v>102</v>
      </c>
      <c r="Z5" s="371">
        <v>1</v>
      </c>
      <c r="AA5" s="342"/>
      <c r="AB5" s="375" t="s">
        <v>166</v>
      </c>
      <c r="AC5" s="376" t="s">
        <v>384</v>
      </c>
      <c r="AD5" s="376" t="s">
        <v>385</v>
      </c>
      <c r="AE5" s="377" t="s">
        <v>386</v>
      </c>
      <c r="AF5" s="210"/>
    </row>
    <row r="6" spans="2:32" s="17" customFormat="1" ht="25.5" customHeight="1">
      <c r="B6" s="627">
        <v>2</v>
      </c>
      <c r="C6" s="186" t="str">
        <f>AD8</f>
        <v>井上　靖之</v>
      </c>
      <c r="D6" s="629" t="s">
        <v>35</v>
      </c>
      <c r="E6" s="630" t="str">
        <f>AA8</f>
        <v>泉　北</v>
      </c>
      <c r="F6" s="631" t="s">
        <v>36</v>
      </c>
      <c r="G6" s="567"/>
      <c r="H6" s="497"/>
      <c r="I6" s="492">
        <v>63</v>
      </c>
      <c r="J6" s="483"/>
      <c r="K6" s="529"/>
      <c r="L6" s="492"/>
      <c r="M6" s="483"/>
      <c r="N6" s="492"/>
      <c r="O6" s="492"/>
      <c r="P6" s="496">
        <v>60</v>
      </c>
      <c r="Q6" s="495"/>
      <c r="R6" s="51"/>
      <c r="S6" s="186" t="str">
        <f>AD20</f>
        <v>榎本　賢</v>
      </c>
      <c r="T6" s="631" t="s">
        <v>35</v>
      </c>
      <c r="U6" s="630" t="str">
        <f>AA20</f>
        <v>泉　南</v>
      </c>
      <c r="V6" s="628" t="s">
        <v>36</v>
      </c>
      <c r="W6" s="627">
        <v>20</v>
      </c>
      <c r="X6" s="21"/>
      <c r="Y6" s="271" t="s">
        <v>109</v>
      </c>
      <c r="Z6" s="370">
        <v>2</v>
      </c>
      <c r="AA6" s="341" t="s">
        <v>117</v>
      </c>
      <c r="AB6" s="372" t="s">
        <v>228</v>
      </c>
      <c r="AC6" s="382" t="s">
        <v>229</v>
      </c>
      <c r="AD6" s="381" t="s">
        <v>230</v>
      </c>
      <c r="AE6" s="386" t="s">
        <v>231</v>
      </c>
      <c r="AF6" s="110"/>
    </row>
    <row r="7" spans="2:32" s="17" customFormat="1" ht="25.5" customHeight="1" thickBot="1">
      <c r="B7" s="627"/>
      <c r="C7" s="187" t="str">
        <f>AD9</f>
        <v>小柴　朋幸</v>
      </c>
      <c r="D7" s="629"/>
      <c r="E7" s="629"/>
      <c r="F7" s="631"/>
      <c r="G7" s="568"/>
      <c r="H7" s="586" t="s">
        <v>424</v>
      </c>
      <c r="I7" s="587"/>
      <c r="J7" s="585" t="s">
        <v>424</v>
      </c>
      <c r="K7" s="492"/>
      <c r="L7" s="492"/>
      <c r="M7" s="483"/>
      <c r="N7" s="492"/>
      <c r="O7" s="568" t="s">
        <v>432</v>
      </c>
      <c r="P7" s="483"/>
      <c r="Q7" s="492"/>
      <c r="R7" s="49"/>
      <c r="S7" s="187" t="str">
        <f>AD21</f>
        <v>尾藤　祐哉</v>
      </c>
      <c r="T7" s="631"/>
      <c r="U7" s="629"/>
      <c r="V7" s="628"/>
      <c r="W7" s="627"/>
      <c r="X7" s="21"/>
      <c r="Y7" s="272" t="s">
        <v>109</v>
      </c>
      <c r="Z7" s="371">
        <v>2</v>
      </c>
      <c r="AA7" s="342"/>
      <c r="AB7" s="383" t="s">
        <v>232</v>
      </c>
      <c r="AC7" s="384" t="s">
        <v>233</v>
      </c>
      <c r="AD7" s="384" t="s">
        <v>234</v>
      </c>
      <c r="AE7" s="387" t="s">
        <v>235</v>
      </c>
      <c r="AF7" s="227"/>
    </row>
    <row r="8" spans="2:33" s="17" customFormat="1" ht="25.5" customHeight="1">
      <c r="B8" s="627">
        <v>3</v>
      </c>
      <c r="C8" s="186" t="str">
        <f>AE12</f>
        <v>東野　隆洋</v>
      </c>
      <c r="D8" s="629" t="s">
        <v>35</v>
      </c>
      <c r="E8" s="630" t="str">
        <f>AA12</f>
        <v>豊　能</v>
      </c>
      <c r="F8" s="631" t="s">
        <v>36</v>
      </c>
      <c r="G8" s="567"/>
      <c r="H8" s="483">
        <v>60</v>
      </c>
      <c r="I8" s="497"/>
      <c r="J8" s="492">
        <v>64</v>
      </c>
      <c r="K8" s="483"/>
      <c r="L8" s="492"/>
      <c r="M8" s="483"/>
      <c r="N8" s="492"/>
      <c r="O8" s="601">
        <v>60</v>
      </c>
      <c r="P8" s="499"/>
      <c r="Q8" s="491"/>
      <c r="R8" s="51"/>
      <c r="S8" s="186" t="str">
        <f>AD4</f>
        <v>広瀬　公二</v>
      </c>
      <c r="T8" s="631" t="s">
        <v>35</v>
      </c>
      <c r="U8" s="630" t="str">
        <f>AA4</f>
        <v>大阪市</v>
      </c>
      <c r="V8" s="628" t="s">
        <v>36</v>
      </c>
      <c r="W8" s="627">
        <v>21</v>
      </c>
      <c r="X8" s="21"/>
      <c r="Y8" s="271" t="s">
        <v>105</v>
      </c>
      <c r="Z8" s="370">
        <v>3</v>
      </c>
      <c r="AA8" s="341" t="s">
        <v>116</v>
      </c>
      <c r="AB8" s="380" t="s">
        <v>172</v>
      </c>
      <c r="AC8" s="381" t="s">
        <v>173</v>
      </c>
      <c r="AD8" s="381" t="s">
        <v>174</v>
      </c>
      <c r="AE8" s="378" t="s">
        <v>178</v>
      </c>
      <c r="AF8" s="111"/>
      <c r="AG8" s="19"/>
    </row>
    <row r="9" spans="2:33" s="17" customFormat="1" ht="25.5" customHeight="1" thickBot="1">
      <c r="B9" s="627"/>
      <c r="C9" s="186" t="str">
        <f>AE13</f>
        <v>高木　伸也</v>
      </c>
      <c r="D9" s="629"/>
      <c r="E9" s="629"/>
      <c r="F9" s="631"/>
      <c r="G9" s="566"/>
      <c r="H9" s="493"/>
      <c r="I9" s="492"/>
      <c r="J9" s="483"/>
      <c r="K9" s="483"/>
      <c r="L9" s="492"/>
      <c r="M9" s="483"/>
      <c r="N9" s="492"/>
      <c r="O9" s="483"/>
      <c r="P9" s="589" t="s">
        <v>433</v>
      </c>
      <c r="Q9" s="496"/>
      <c r="R9" s="49"/>
      <c r="S9" s="187" t="str">
        <f>AD5</f>
        <v>貝野　友規</v>
      </c>
      <c r="T9" s="631"/>
      <c r="U9" s="629"/>
      <c r="V9" s="628"/>
      <c r="W9" s="627"/>
      <c r="X9" s="21"/>
      <c r="Y9" s="272" t="s">
        <v>105</v>
      </c>
      <c r="Z9" s="371">
        <v>3</v>
      </c>
      <c r="AA9" s="342"/>
      <c r="AB9" s="383" t="s">
        <v>175</v>
      </c>
      <c r="AC9" s="384" t="s">
        <v>176</v>
      </c>
      <c r="AD9" s="384" t="s">
        <v>177</v>
      </c>
      <c r="AE9" s="379" t="s">
        <v>179</v>
      </c>
      <c r="AF9" s="210"/>
      <c r="AG9" s="19"/>
    </row>
    <row r="10" spans="2:33" s="17" customFormat="1" ht="25.5" customHeight="1">
      <c r="B10" s="627">
        <v>4</v>
      </c>
      <c r="C10" s="186" t="str">
        <f>AD16</f>
        <v>寺崎　　航</v>
      </c>
      <c r="D10" s="629" t="s">
        <v>35</v>
      </c>
      <c r="E10" s="630" t="str">
        <f>AA16</f>
        <v>堺　市</v>
      </c>
      <c r="F10" s="631" t="s">
        <v>36</v>
      </c>
      <c r="G10" s="567"/>
      <c r="H10" s="492"/>
      <c r="I10" s="497"/>
      <c r="J10" s="492"/>
      <c r="K10" s="483"/>
      <c r="L10" s="492"/>
      <c r="M10" s="483"/>
      <c r="N10" s="492"/>
      <c r="O10" s="483"/>
      <c r="P10" s="529" t="s">
        <v>521</v>
      </c>
      <c r="Q10" s="495"/>
      <c r="R10" s="51"/>
      <c r="S10" s="186" t="s">
        <v>420</v>
      </c>
      <c r="T10" s="631" t="s">
        <v>35</v>
      </c>
      <c r="U10" s="630" t="str">
        <f>AA12</f>
        <v>豊　能</v>
      </c>
      <c r="V10" s="628" t="s">
        <v>36</v>
      </c>
      <c r="W10" s="627">
        <v>22</v>
      </c>
      <c r="X10" s="21"/>
      <c r="Y10" s="271" t="s">
        <v>108</v>
      </c>
      <c r="Z10" s="370">
        <v>4</v>
      </c>
      <c r="AA10" s="341" t="s">
        <v>79</v>
      </c>
      <c r="AB10" s="372" t="s">
        <v>299</v>
      </c>
      <c r="AC10" s="373" t="s">
        <v>300</v>
      </c>
      <c r="AD10" s="382" t="s">
        <v>301</v>
      </c>
      <c r="AE10" s="389" t="s">
        <v>302</v>
      </c>
      <c r="AF10" s="111"/>
      <c r="AG10" s="19"/>
    </row>
    <row r="11" spans="2:33" s="17" customFormat="1" ht="25.5" customHeight="1" thickBot="1">
      <c r="B11" s="627"/>
      <c r="C11" s="187" t="str">
        <f>AD17</f>
        <v>柴藤　　潤</v>
      </c>
      <c r="D11" s="629"/>
      <c r="E11" s="629"/>
      <c r="F11" s="631"/>
      <c r="G11" s="566"/>
      <c r="H11" s="500"/>
      <c r="I11" s="586" t="s">
        <v>425</v>
      </c>
      <c r="J11" s="492"/>
      <c r="K11" s="483"/>
      <c r="L11" s="492"/>
      <c r="M11" s="483"/>
      <c r="N11" s="492"/>
      <c r="O11" s="483"/>
      <c r="P11" s="492"/>
      <c r="Q11" s="492"/>
      <c r="R11" s="52"/>
      <c r="S11" s="187" t="s">
        <v>421</v>
      </c>
      <c r="T11" s="631"/>
      <c r="U11" s="629"/>
      <c r="V11" s="628"/>
      <c r="W11" s="627"/>
      <c r="X11" s="21"/>
      <c r="Y11" s="272" t="s">
        <v>108</v>
      </c>
      <c r="Z11" s="371">
        <v>4</v>
      </c>
      <c r="AA11" s="342"/>
      <c r="AB11" s="388" t="s">
        <v>303</v>
      </c>
      <c r="AC11" s="376" t="s">
        <v>304</v>
      </c>
      <c r="AD11" s="385" t="s">
        <v>305</v>
      </c>
      <c r="AE11" s="390" t="s">
        <v>306</v>
      </c>
      <c r="AF11" s="210"/>
      <c r="AG11" s="19"/>
    </row>
    <row r="12" spans="2:33" s="17" customFormat="1" ht="25.5" customHeight="1">
      <c r="B12" s="627">
        <v>5</v>
      </c>
      <c r="C12" s="186" t="str">
        <f>AC14</f>
        <v>朝田　伸祐</v>
      </c>
      <c r="D12" s="629" t="s">
        <v>35</v>
      </c>
      <c r="E12" s="630" t="str">
        <f>AA14</f>
        <v>南河内</v>
      </c>
      <c r="F12" s="631" t="s">
        <v>36</v>
      </c>
      <c r="G12" s="567"/>
      <c r="H12" s="491"/>
      <c r="I12" s="496">
        <v>63</v>
      </c>
      <c r="J12" s="492"/>
      <c r="K12" s="483"/>
      <c r="L12" s="492"/>
      <c r="M12" s="483"/>
      <c r="N12" s="492"/>
      <c r="O12" s="483"/>
      <c r="P12" s="602"/>
      <c r="Q12" s="602"/>
      <c r="R12" s="55"/>
      <c r="S12" s="186" t="str">
        <f>AC18</f>
        <v>国本　雄大</v>
      </c>
      <c r="T12" s="631" t="s">
        <v>35</v>
      </c>
      <c r="U12" s="630" t="str">
        <f>AA18</f>
        <v>中河内</v>
      </c>
      <c r="V12" s="628" t="s">
        <v>36</v>
      </c>
      <c r="W12" s="627">
        <v>23</v>
      </c>
      <c r="X12" s="21"/>
      <c r="Y12" s="271" t="s">
        <v>110</v>
      </c>
      <c r="Z12" s="370">
        <v>5</v>
      </c>
      <c r="AA12" s="341" t="s">
        <v>118</v>
      </c>
      <c r="AB12" s="380" t="s">
        <v>275</v>
      </c>
      <c r="AC12" s="381" t="s">
        <v>276</v>
      </c>
      <c r="AD12" s="382" t="s">
        <v>376</v>
      </c>
      <c r="AE12" s="378" t="s">
        <v>378</v>
      </c>
      <c r="AF12" s="110"/>
      <c r="AG12" s="19"/>
    </row>
    <row r="13" spans="2:33" s="17" customFormat="1" ht="25.5" customHeight="1" thickBot="1">
      <c r="B13" s="627"/>
      <c r="C13" s="187" t="s">
        <v>413</v>
      </c>
      <c r="D13" s="629"/>
      <c r="E13" s="629"/>
      <c r="F13" s="631"/>
      <c r="G13" s="568"/>
      <c r="H13" s="492"/>
      <c r="I13" s="492"/>
      <c r="J13" s="568"/>
      <c r="K13" s="585" t="s">
        <v>424</v>
      </c>
      <c r="L13" s="568"/>
      <c r="M13" s="587"/>
      <c r="N13" s="569" t="s">
        <v>432</v>
      </c>
      <c r="O13" s="568"/>
      <c r="P13" s="590" t="s">
        <v>434</v>
      </c>
      <c r="Q13" s="496"/>
      <c r="R13" s="49"/>
      <c r="S13" s="187" t="str">
        <f>AC19</f>
        <v>松田　稔</v>
      </c>
      <c r="T13" s="631"/>
      <c r="U13" s="629"/>
      <c r="V13" s="628"/>
      <c r="W13" s="627"/>
      <c r="X13" s="21"/>
      <c r="Y13" s="272" t="s">
        <v>110</v>
      </c>
      <c r="Z13" s="371">
        <v>5</v>
      </c>
      <c r="AA13" s="342"/>
      <c r="AB13" s="388" t="s">
        <v>277</v>
      </c>
      <c r="AC13" s="385" t="s">
        <v>278</v>
      </c>
      <c r="AD13" s="385" t="s">
        <v>377</v>
      </c>
      <c r="AE13" s="379" t="s">
        <v>379</v>
      </c>
      <c r="AF13" s="227"/>
      <c r="AG13" s="19"/>
    </row>
    <row r="14" spans="2:33" s="17" customFormat="1" ht="25.5" customHeight="1">
      <c r="B14" s="627">
        <v>6</v>
      </c>
      <c r="C14" s="186" t="str">
        <f>AB20</f>
        <v>東出　祥典</v>
      </c>
      <c r="D14" s="629" t="s">
        <v>35</v>
      </c>
      <c r="E14" s="630" t="str">
        <f>AA20</f>
        <v>泉　南</v>
      </c>
      <c r="F14" s="631" t="s">
        <v>36</v>
      </c>
      <c r="G14" s="567"/>
      <c r="H14" s="492"/>
      <c r="I14" s="492"/>
      <c r="J14" s="497"/>
      <c r="K14" s="492">
        <v>60</v>
      </c>
      <c r="L14" s="483"/>
      <c r="M14" s="503"/>
      <c r="N14" s="603" t="s">
        <v>471</v>
      </c>
      <c r="O14" s="503"/>
      <c r="P14" s="520">
        <v>64</v>
      </c>
      <c r="Q14" s="495"/>
      <c r="R14" s="51"/>
      <c r="S14" s="186" t="str">
        <f>AE6</f>
        <v>正司　宣彦</v>
      </c>
      <c r="T14" s="631" t="s">
        <v>35</v>
      </c>
      <c r="U14" s="630" t="str">
        <f>AA6</f>
        <v>三　島</v>
      </c>
      <c r="V14" s="628" t="s">
        <v>36</v>
      </c>
      <c r="W14" s="627">
        <v>24</v>
      </c>
      <c r="X14" s="21"/>
      <c r="Y14" s="271" t="s">
        <v>106</v>
      </c>
      <c r="Z14" s="370">
        <v>6</v>
      </c>
      <c r="AA14" s="341" t="s">
        <v>81</v>
      </c>
      <c r="AB14" s="372" t="s">
        <v>256</v>
      </c>
      <c r="AC14" s="382" t="s">
        <v>257</v>
      </c>
      <c r="AD14" s="382" t="s">
        <v>167</v>
      </c>
      <c r="AE14" s="378" t="s">
        <v>258</v>
      </c>
      <c r="AF14" s="111"/>
      <c r="AG14" s="19"/>
    </row>
    <row r="15" spans="2:33" s="17" customFormat="1" ht="25.5" customHeight="1" thickBot="1">
      <c r="B15" s="627"/>
      <c r="C15" s="187" t="str">
        <f>AB21</f>
        <v>長田　圭司</v>
      </c>
      <c r="D15" s="629"/>
      <c r="E15" s="629"/>
      <c r="F15" s="631"/>
      <c r="G15" s="566"/>
      <c r="H15" s="591"/>
      <c r="I15" s="585" t="s">
        <v>426</v>
      </c>
      <c r="J15" s="497"/>
      <c r="K15" s="492"/>
      <c r="L15" s="483"/>
      <c r="M15" s="503"/>
      <c r="N15" s="492"/>
      <c r="O15" s="503"/>
      <c r="P15" s="483"/>
      <c r="Q15" s="493"/>
      <c r="R15" s="49"/>
      <c r="S15" s="187" t="str">
        <f>AE7</f>
        <v>中村　茂之</v>
      </c>
      <c r="T15" s="631"/>
      <c r="U15" s="629"/>
      <c r="V15" s="628"/>
      <c r="W15" s="627"/>
      <c r="X15" s="21"/>
      <c r="Y15" s="272" t="s">
        <v>106</v>
      </c>
      <c r="Z15" s="371">
        <v>6</v>
      </c>
      <c r="AA15" s="342"/>
      <c r="AB15" s="388" t="s">
        <v>259</v>
      </c>
      <c r="AC15" s="385" t="s">
        <v>260</v>
      </c>
      <c r="AD15" s="385" t="s">
        <v>168</v>
      </c>
      <c r="AE15" s="379" t="s">
        <v>261</v>
      </c>
      <c r="AF15" s="210"/>
      <c r="AG15" s="19"/>
    </row>
    <row r="16" spans="2:33" s="17" customFormat="1" ht="25.5" customHeight="1">
      <c r="B16" s="627">
        <v>7</v>
      </c>
      <c r="C16" s="186" t="s">
        <v>414</v>
      </c>
      <c r="D16" s="629" t="s">
        <v>35</v>
      </c>
      <c r="E16" s="630" t="str">
        <f>AA6</f>
        <v>三　島</v>
      </c>
      <c r="F16" s="631" t="s">
        <v>36</v>
      </c>
      <c r="G16" s="567"/>
      <c r="H16" s="491"/>
      <c r="I16" s="520">
        <v>63</v>
      </c>
      <c r="J16" s="503"/>
      <c r="K16" s="492"/>
      <c r="L16" s="483"/>
      <c r="M16" s="503"/>
      <c r="N16" s="492"/>
      <c r="O16" s="503"/>
      <c r="P16" s="483"/>
      <c r="Q16" s="492"/>
      <c r="R16" s="51"/>
      <c r="S16" s="186" t="str">
        <f>AD10</f>
        <v>河野　祐樹</v>
      </c>
      <c r="T16" s="631" t="s">
        <v>35</v>
      </c>
      <c r="U16" s="630" t="str">
        <f>AA10</f>
        <v>北河内</v>
      </c>
      <c r="V16" s="628" t="s">
        <v>36</v>
      </c>
      <c r="W16" s="627">
        <v>25</v>
      </c>
      <c r="X16" s="21"/>
      <c r="Y16" s="271" t="s">
        <v>103</v>
      </c>
      <c r="Z16" s="370">
        <v>7</v>
      </c>
      <c r="AA16" s="341" t="s">
        <v>114</v>
      </c>
      <c r="AB16" s="372" t="s">
        <v>200</v>
      </c>
      <c r="AC16" s="373" t="s">
        <v>201</v>
      </c>
      <c r="AD16" s="373" t="s">
        <v>202</v>
      </c>
      <c r="AE16" s="378" t="s">
        <v>203</v>
      </c>
      <c r="AF16" s="111"/>
      <c r="AG16" s="19"/>
    </row>
    <row r="17" spans="2:33" s="17" customFormat="1" ht="25.5" customHeight="1" thickBot="1">
      <c r="B17" s="627"/>
      <c r="C17" s="187" t="s">
        <v>415</v>
      </c>
      <c r="D17" s="629"/>
      <c r="E17" s="629"/>
      <c r="F17" s="631"/>
      <c r="G17" s="568"/>
      <c r="H17" s="492"/>
      <c r="I17" s="492"/>
      <c r="J17" s="586" t="s">
        <v>427</v>
      </c>
      <c r="K17" s="568"/>
      <c r="L17" s="587"/>
      <c r="M17" s="592"/>
      <c r="N17" s="568"/>
      <c r="O17" s="586" t="s">
        <v>435</v>
      </c>
      <c r="P17" s="587"/>
      <c r="Q17" s="567" t="s">
        <v>435</v>
      </c>
      <c r="R17" s="54"/>
      <c r="S17" s="187" t="str">
        <f>AD11</f>
        <v>久留　広平</v>
      </c>
      <c r="T17" s="631"/>
      <c r="U17" s="629"/>
      <c r="V17" s="628"/>
      <c r="W17" s="627"/>
      <c r="X17" s="21"/>
      <c r="Y17" s="272" t="s">
        <v>103</v>
      </c>
      <c r="Z17" s="371">
        <v>7</v>
      </c>
      <c r="AA17" s="342"/>
      <c r="AB17" s="375" t="s">
        <v>204</v>
      </c>
      <c r="AC17" s="376" t="s">
        <v>205</v>
      </c>
      <c r="AD17" s="376" t="s">
        <v>206</v>
      </c>
      <c r="AE17" s="379" t="s">
        <v>207</v>
      </c>
      <c r="AF17" s="210"/>
      <c r="AG17" s="19"/>
    </row>
    <row r="18" spans="1:33" s="17" customFormat="1" ht="25.5" customHeight="1">
      <c r="A18" s="20"/>
      <c r="B18" s="627">
        <v>8</v>
      </c>
      <c r="C18" s="186" t="str">
        <f>AE10</f>
        <v>清水　亮太</v>
      </c>
      <c r="D18" s="629" t="s">
        <v>35</v>
      </c>
      <c r="E18" s="630" t="str">
        <f>AA10</f>
        <v>北河内</v>
      </c>
      <c r="F18" s="631" t="s">
        <v>36</v>
      </c>
      <c r="G18" s="567"/>
      <c r="H18" s="492"/>
      <c r="I18" s="492"/>
      <c r="J18" s="496">
        <v>63</v>
      </c>
      <c r="K18" s="492"/>
      <c r="L18" s="483"/>
      <c r="M18" s="503"/>
      <c r="N18" s="492"/>
      <c r="O18" s="492">
        <v>61</v>
      </c>
      <c r="P18" s="503"/>
      <c r="Q18" s="483">
        <v>60</v>
      </c>
      <c r="R18" s="56"/>
      <c r="S18" s="186" t="s">
        <v>422</v>
      </c>
      <c r="T18" s="631" t="s">
        <v>35</v>
      </c>
      <c r="U18" s="630" t="str">
        <f>AA16</f>
        <v>堺　市</v>
      </c>
      <c r="V18" s="628" t="s">
        <v>36</v>
      </c>
      <c r="W18" s="627">
        <v>26</v>
      </c>
      <c r="X18" s="21"/>
      <c r="Y18" s="271" t="s">
        <v>107</v>
      </c>
      <c r="Z18" s="370">
        <v>8</v>
      </c>
      <c r="AA18" s="341" t="s">
        <v>80</v>
      </c>
      <c r="AB18" s="372" t="s">
        <v>354</v>
      </c>
      <c r="AC18" s="382" t="s">
        <v>355</v>
      </c>
      <c r="AD18" s="382" t="s">
        <v>356</v>
      </c>
      <c r="AE18" s="374" t="s">
        <v>357</v>
      </c>
      <c r="AF18" s="111"/>
      <c r="AG18" s="19"/>
    </row>
    <row r="19" spans="1:33" s="17" customFormat="1" ht="25.5" customHeight="1" thickBot="1">
      <c r="A19" s="20"/>
      <c r="B19" s="627"/>
      <c r="C19" s="187" t="str">
        <f>AE11</f>
        <v>柴田　信之</v>
      </c>
      <c r="D19" s="629"/>
      <c r="E19" s="629"/>
      <c r="F19" s="631"/>
      <c r="G19" s="566"/>
      <c r="H19" s="500"/>
      <c r="I19" s="585" t="s">
        <v>427</v>
      </c>
      <c r="J19" s="587"/>
      <c r="K19" s="568"/>
      <c r="L19" s="587"/>
      <c r="M19" s="592"/>
      <c r="N19" s="568"/>
      <c r="O19" s="604"/>
      <c r="P19" s="586" t="s">
        <v>435</v>
      </c>
      <c r="Q19" s="483"/>
      <c r="R19" s="49"/>
      <c r="S19" s="187" t="s">
        <v>423</v>
      </c>
      <c r="T19" s="631"/>
      <c r="U19" s="629"/>
      <c r="V19" s="628"/>
      <c r="W19" s="627"/>
      <c r="X19" s="21"/>
      <c r="Y19" s="272" t="s">
        <v>107</v>
      </c>
      <c r="Z19" s="371">
        <v>8</v>
      </c>
      <c r="AA19" s="342"/>
      <c r="AB19" s="388" t="s">
        <v>358</v>
      </c>
      <c r="AC19" s="385" t="s">
        <v>359</v>
      </c>
      <c r="AD19" s="384" t="s">
        <v>360</v>
      </c>
      <c r="AE19" s="377" t="s">
        <v>361</v>
      </c>
      <c r="AF19" s="210"/>
      <c r="AG19" s="19"/>
    </row>
    <row r="20" spans="2:33" s="17" customFormat="1" ht="25.5" customHeight="1">
      <c r="B20" s="627">
        <v>9</v>
      </c>
      <c r="C20" s="186" t="str">
        <f>AB18</f>
        <v>落合　章雄</v>
      </c>
      <c r="D20" s="629" t="s">
        <v>35</v>
      </c>
      <c r="E20" s="630" t="str">
        <f>AA18</f>
        <v>中河内</v>
      </c>
      <c r="F20" s="631" t="s">
        <v>36</v>
      </c>
      <c r="G20" s="567"/>
      <c r="H20" s="491"/>
      <c r="I20" s="496">
        <v>63</v>
      </c>
      <c r="J20" s="492"/>
      <c r="K20" s="492"/>
      <c r="L20" s="483"/>
      <c r="M20" s="503"/>
      <c r="N20" s="492"/>
      <c r="O20" s="492"/>
      <c r="P20" s="493">
        <v>64</v>
      </c>
      <c r="Q20" s="495"/>
      <c r="R20" s="51"/>
      <c r="S20" s="186" t="str">
        <f>AB8</f>
        <v>辻本　学</v>
      </c>
      <c r="T20" s="631" t="s">
        <v>35</v>
      </c>
      <c r="U20" s="630" t="str">
        <f>AA8</f>
        <v>泉　北</v>
      </c>
      <c r="V20" s="628" t="s">
        <v>36</v>
      </c>
      <c r="W20" s="627">
        <v>27</v>
      </c>
      <c r="X20" s="21"/>
      <c r="Y20" s="271" t="s">
        <v>104</v>
      </c>
      <c r="Z20" s="370">
        <v>9</v>
      </c>
      <c r="AA20" s="341" t="s">
        <v>115</v>
      </c>
      <c r="AB20" s="380" t="s">
        <v>327</v>
      </c>
      <c r="AC20" s="381" t="s">
        <v>328</v>
      </c>
      <c r="AD20" s="382" t="s">
        <v>329</v>
      </c>
      <c r="AE20" s="378" t="s">
        <v>330</v>
      </c>
      <c r="AF20" s="111"/>
      <c r="AG20" s="19"/>
    </row>
    <row r="21" spans="2:33" s="17" customFormat="1" ht="25.5" customHeight="1" thickBot="1">
      <c r="B21" s="627"/>
      <c r="C21" s="187" t="str">
        <f>AB19</f>
        <v>松田　祐貴</v>
      </c>
      <c r="D21" s="629"/>
      <c r="E21" s="629"/>
      <c r="F21" s="631"/>
      <c r="G21" s="568"/>
      <c r="H21" s="492"/>
      <c r="I21" s="492"/>
      <c r="J21" s="493"/>
      <c r="K21" s="590"/>
      <c r="L21" s="571" t="s">
        <v>438</v>
      </c>
      <c r="M21" s="586" t="s">
        <v>492</v>
      </c>
      <c r="N21" s="566"/>
      <c r="O21" s="493"/>
      <c r="P21" s="493"/>
      <c r="Q21" s="493"/>
      <c r="R21" s="50"/>
      <c r="S21" s="187" t="str">
        <f>AB9</f>
        <v>岡本　勇治</v>
      </c>
      <c r="T21" s="631"/>
      <c r="U21" s="630"/>
      <c r="V21" s="628"/>
      <c r="W21" s="627"/>
      <c r="X21" s="21"/>
      <c r="Y21" s="272" t="s">
        <v>104</v>
      </c>
      <c r="Z21" s="371">
        <v>9</v>
      </c>
      <c r="AA21" s="342"/>
      <c r="AB21" s="405" t="s">
        <v>331</v>
      </c>
      <c r="AC21" s="393" t="s">
        <v>332</v>
      </c>
      <c r="AD21" s="392" t="s">
        <v>333</v>
      </c>
      <c r="AE21" s="394" t="s">
        <v>334</v>
      </c>
      <c r="AF21" s="210"/>
      <c r="AG21" s="19"/>
    </row>
    <row r="22" spans="1:33" s="17" customFormat="1" ht="25.5" customHeight="1">
      <c r="A22" s="20"/>
      <c r="B22" s="627">
        <v>10</v>
      </c>
      <c r="C22" s="186" t="str">
        <f>AB10</f>
        <v>今村　宗士</v>
      </c>
      <c r="D22" s="629" t="s">
        <v>35</v>
      </c>
      <c r="E22" s="630" t="str">
        <f>AA10</f>
        <v>北河内</v>
      </c>
      <c r="F22" s="631" t="s">
        <v>36</v>
      </c>
      <c r="G22" s="567"/>
      <c r="H22" s="491"/>
      <c r="I22" s="568"/>
      <c r="J22" s="566"/>
      <c r="K22" s="590"/>
      <c r="L22" s="496">
        <v>64</v>
      </c>
      <c r="M22" s="605">
        <v>62</v>
      </c>
      <c r="N22" s="587"/>
      <c r="O22" s="568"/>
      <c r="P22" s="568"/>
      <c r="Q22" s="568"/>
      <c r="R22" s="49"/>
      <c r="S22" s="186" t="str">
        <f>AB16</f>
        <v>千古　哲也</v>
      </c>
      <c r="T22" s="631" t="s">
        <v>35</v>
      </c>
      <c r="U22" s="630" t="str">
        <f>AA16</f>
        <v>堺　市</v>
      </c>
      <c r="V22" s="628" t="s">
        <v>36</v>
      </c>
      <c r="W22" s="627">
        <v>28</v>
      </c>
      <c r="X22" s="21"/>
      <c r="Y22" s="112"/>
      <c r="Z22" s="113"/>
      <c r="AA22" s="23"/>
      <c r="AB22" s="182"/>
      <c r="AC22" s="63"/>
      <c r="AD22" s="112"/>
      <c r="AE22" s="112"/>
      <c r="AF22" s="112"/>
      <c r="AG22" s="112"/>
    </row>
    <row r="23" spans="1:31" s="17" customFormat="1" ht="25.5" customHeight="1">
      <c r="A23" s="20"/>
      <c r="B23" s="627"/>
      <c r="C23" s="187" t="s">
        <v>416</v>
      </c>
      <c r="D23" s="629"/>
      <c r="E23" s="629"/>
      <c r="F23" s="631"/>
      <c r="G23" s="568"/>
      <c r="H23" s="492"/>
      <c r="I23" s="585" t="s">
        <v>438</v>
      </c>
      <c r="J23" s="568"/>
      <c r="K23" s="568"/>
      <c r="L23" s="483"/>
      <c r="M23" s="606"/>
      <c r="N23" s="587"/>
      <c r="O23" s="568"/>
      <c r="P23" s="567" t="s">
        <v>439</v>
      </c>
      <c r="Q23" s="588"/>
      <c r="R23" s="52"/>
      <c r="S23" s="187" t="str">
        <f>AB17</f>
        <v>橘　　朋邦</v>
      </c>
      <c r="T23" s="631"/>
      <c r="U23" s="629"/>
      <c r="V23" s="628"/>
      <c r="W23" s="627"/>
      <c r="X23" s="21"/>
      <c r="Z23" s="215"/>
      <c r="AA23" s="23"/>
      <c r="AB23" s="182"/>
      <c r="AC23" s="63"/>
      <c r="AD23" s="112"/>
      <c r="AE23" s="112"/>
    </row>
    <row r="24" spans="2:31" s="17" customFormat="1" ht="25.5" customHeight="1">
      <c r="B24" s="627">
        <v>11</v>
      </c>
      <c r="C24" s="186" t="str">
        <f>AE4</f>
        <v>白杉　遼一</v>
      </c>
      <c r="D24" s="629" t="s">
        <v>35</v>
      </c>
      <c r="E24" s="630" t="str">
        <f>AA4</f>
        <v>大阪市</v>
      </c>
      <c r="F24" s="631" t="s">
        <v>36</v>
      </c>
      <c r="G24" s="567"/>
      <c r="H24" s="497"/>
      <c r="I24" s="492">
        <v>62</v>
      </c>
      <c r="J24" s="483"/>
      <c r="K24" s="492"/>
      <c r="L24" s="483"/>
      <c r="M24" s="492"/>
      <c r="N24" s="483"/>
      <c r="O24" s="492"/>
      <c r="P24" s="496">
        <v>62</v>
      </c>
      <c r="Q24" s="495"/>
      <c r="R24" s="51"/>
      <c r="S24" s="186" t="str">
        <f>AE8</f>
        <v>高野　竜馬</v>
      </c>
      <c r="T24" s="631" t="s">
        <v>35</v>
      </c>
      <c r="U24" s="630" t="str">
        <f>AA8</f>
        <v>泉　北</v>
      </c>
      <c r="V24" s="628" t="s">
        <v>36</v>
      </c>
      <c r="W24" s="627">
        <v>29</v>
      </c>
      <c r="X24" s="21"/>
      <c r="Z24" s="215"/>
      <c r="AA24" s="23"/>
      <c r="AB24" s="182"/>
      <c r="AC24" s="63"/>
      <c r="AD24" s="112"/>
      <c r="AE24" s="112"/>
    </row>
    <row r="25" spans="2:31" s="17" customFormat="1" ht="25.5" customHeight="1">
      <c r="B25" s="627"/>
      <c r="C25" s="187" t="str">
        <f>AE5</f>
        <v>石川　博人</v>
      </c>
      <c r="D25" s="629"/>
      <c r="E25" s="629"/>
      <c r="F25" s="631"/>
      <c r="G25" s="568"/>
      <c r="H25" s="592" t="s">
        <v>428</v>
      </c>
      <c r="I25" s="587"/>
      <c r="J25" s="585" t="s">
        <v>438</v>
      </c>
      <c r="K25" s="568"/>
      <c r="L25" s="587"/>
      <c r="M25" s="568"/>
      <c r="N25" s="587"/>
      <c r="O25" s="567" t="s">
        <v>439</v>
      </c>
      <c r="P25" s="483"/>
      <c r="Q25" s="492"/>
      <c r="R25" s="49"/>
      <c r="S25" s="187" t="str">
        <f>AE9</f>
        <v>井上　哲平</v>
      </c>
      <c r="T25" s="631"/>
      <c r="U25" s="629"/>
      <c r="V25" s="628"/>
      <c r="W25" s="627"/>
      <c r="X25" s="21"/>
      <c r="Z25" s="215"/>
      <c r="AA25" s="23"/>
      <c r="AB25" s="182"/>
      <c r="AC25" s="63"/>
      <c r="AD25" s="112"/>
      <c r="AE25" s="112"/>
    </row>
    <row r="26" spans="2:33" s="17" customFormat="1" ht="25.5" customHeight="1">
      <c r="B26" s="627">
        <v>12</v>
      </c>
      <c r="C26" s="186" t="str">
        <f>AD6</f>
        <v>金山　登洋</v>
      </c>
      <c r="D26" s="629" t="s">
        <v>35</v>
      </c>
      <c r="E26" s="630" t="str">
        <f>AA6</f>
        <v>三　島</v>
      </c>
      <c r="F26" s="631" t="s">
        <v>36</v>
      </c>
      <c r="G26" s="569"/>
      <c r="H26" s="496">
        <v>62</v>
      </c>
      <c r="I26" s="497"/>
      <c r="J26" s="492">
        <v>61</v>
      </c>
      <c r="K26" s="503"/>
      <c r="L26" s="483"/>
      <c r="M26" s="492"/>
      <c r="N26" s="483"/>
      <c r="O26" s="483">
        <v>63</v>
      </c>
      <c r="P26" s="483"/>
      <c r="Q26" s="491"/>
      <c r="R26" s="51"/>
      <c r="S26" s="186" t="str">
        <f>AD12</f>
        <v>野口　聖平</v>
      </c>
      <c r="T26" s="631" t="s">
        <v>35</v>
      </c>
      <c r="U26" s="630" t="str">
        <f>AA12</f>
        <v>豊　能</v>
      </c>
      <c r="V26" s="628" t="s">
        <v>36</v>
      </c>
      <c r="W26" s="627">
        <v>30</v>
      </c>
      <c r="X26" s="21"/>
      <c r="Z26" s="215"/>
      <c r="AA26" s="23"/>
      <c r="AB26" s="182"/>
      <c r="AC26" s="63"/>
      <c r="AD26" s="112"/>
      <c r="AE26" s="23"/>
      <c r="AF26" s="19"/>
      <c r="AG26" s="19"/>
    </row>
    <row r="27" spans="2:33" s="17" customFormat="1" ht="25.5" customHeight="1">
      <c r="B27" s="627"/>
      <c r="C27" s="187" t="str">
        <f>AD7</f>
        <v>石坂　茂</v>
      </c>
      <c r="D27" s="629"/>
      <c r="E27" s="629"/>
      <c r="F27" s="631"/>
      <c r="G27" s="568"/>
      <c r="H27" s="492"/>
      <c r="I27" s="492"/>
      <c r="J27" s="483"/>
      <c r="K27" s="503"/>
      <c r="L27" s="483"/>
      <c r="M27" s="492"/>
      <c r="N27" s="483"/>
      <c r="O27" s="483"/>
      <c r="P27" s="594" t="s">
        <v>440</v>
      </c>
      <c r="Q27" s="496"/>
      <c r="R27" s="49"/>
      <c r="S27" s="187" t="str">
        <f>AD13</f>
        <v>織戸　大貴</v>
      </c>
      <c r="T27" s="631"/>
      <c r="U27" s="629"/>
      <c r="V27" s="628"/>
      <c r="W27" s="627"/>
      <c r="X27" s="21"/>
      <c r="Z27" s="215"/>
      <c r="AA27" s="23"/>
      <c r="AB27" s="182"/>
      <c r="AC27" s="63"/>
      <c r="AD27" s="112"/>
      <c r="AE27" s="23"/>
      <c r="AF27" s="19"/>
      <c r="AG27" s="19"/>
    </row>
    <row r="28" spans="2:33" s="17" customFormat="1" ht="25.5" customHeight="1">
      <c r="B28" s="627">
        <v>13</v>
      </c>
      <c r="C28" s="186" t="str">
        <f>AE18</f>
        <v>鈴木　孝昌</v>
      </c>
      <c r="D28" s="629" t="s">
        <v>35</v>
      </c>
      <c r="E28" s="630" t="str">
        <f>AA18</f>
        <v>中河内</v>
      </c>
      <c r="F28" s="631" t="s">
        <v>36</v>
      </c>
      <c r="G28" s="567"/>
      <c r="H28" s="491"/>
      <c r="I28" s="497"/>
      <c r="J28" s="492"/>
      <c r="K28" s="503"/>
      <c r="L28" s="483"/>
      <c r="M28" s="492"/>
      <c r="N28" s="483"/>
      <c r="O28" s="483"/>
      <c r="P28" s="607">
        <v>64</v>
      </c>
      <c r="Q28" s="495"/>
      <c r="R28" s="51"/>
      <c r="S28" s="186" t="str">
        <f>AC10</f>
        <v>河原　純</v>
      </c>
      <c r="T28" s="631" t="s">
        <v>35</v>
      </c>
      <c r="U28" s="630" t="str">
        <f>AA10</f>
        <v>北河内</v>
      </c>
      <c r="V28" s="628" t="s">
        <v>36</v>
      </c>
      <c r="W28" s="627">
        <v>31</v>
      </c>
      <c r="X28" s="21"/>
      <c r="Z28" s="215"/>
      <c r="AA28" s="23"/>
      <c r="AB28" s="182"/>
      <c r="AC28" s="63"/>
      <c r="AD28" s="112"/>
      <c r="AE28" s="23"/>
      <c r="AF28" s="19"/>
      <c r="AG28" s="19"/>
    </row>
    <row r="29" spans="2:33" s="17" customFormat="1" ht="25.5" customHeight="1">
      <c r="B29" s="627"/>
      <c r="C29" s="187" t="str">
        <f>AE19</f>
        <v>梶山　淳平</v>
      </c>
      <c r="D29" s="629"/>
      <c r="E29" s="629"/>
      <c r="F29" s="631"/>
      <c r="G29" s="568"/>
      <c r="H29" s="492"/>
      <c r="I29" s="586" t="s">
        <v>429</v>
      </c>
      <c r="J29" s="492"/>
      <c r="K29" s="503"/>
      <c r="L29" s="483"/>
      <c r="M29" s="492"/>
      <c r="N29" s="483"/>
      <c r="O29" s="483"/>
      <c r="P29" s="595"/>
      <c r="Q29" s="492"/>
      <c r="R29" s="49"/>
      <c r="S29" s="187" t="str">
        <f>AC11</f>
        <v>安川　佳彰</v>
      </c>
      <c r="T29" s="631"/>
      <c r="U29" s="629"/>
      <c r="V29" s="628"/>
      <c r="W29" s="627"/>
      <c r="X29" s="21"/>
      <c r="Z29" s="215"/>
      <c r="AA29" s="23"/>
      <c r="AB29" s="182"/>
      <c r="AC29" s="63"/>
      <c r="AD29" s="112"/>
      <c r="AE29" s="23"/>
      <c r="AF29" s="19"/>
      <c r="AG29" s="19"/>
    </row>
    <row r="30" spans="2:33" s="17" customFormat="1" ht="25.5" customHeight="1">
      <c r="B30" s="627">
        <v>14</v>
      </c>
      <c r="C30" s="186" t="str">
        <f>AC16</f>
        <v>高山　　優</v>
      </c>
      <c r="D30" s="629" t="s">
        <v>35</v>
      </c>
      <c r="E30" s="630" t="str">
        <f>AA16</f>
        <v>堺　市</v>
      </c>
      <c r="F30" s="631" t="s">
        <v>36</v>
      </c>
      <c r="G30" s="567"/>
      <c r="H30" s="491"/>
      <c r="I30" s="483">
        <v>62</v>
      </c>
      <c r="J30" s="492"/>
      <c r="K30" s="503"/>
      <c r="L30" s="483"/>
      <c r="M30" s="492"/>
      <c r="N30" s="483"/>
      <c r="O30" s="483"/>
      <c r="P30" s="595"/>
      <c r="Q30" s="491"/>
      <c r="R30" s="51"/>
      <c r="S30" s="186" t="str">
        <f>AC4</f>
        <v>酒井　陽一</v>
      </c>
      <c r="T30" s="631" t="s">
        <v>35</v>
      </c>
      <c r="U30" s="630" t="str">
        <f>AA4</f>
        <v>大阪市</v>
      </c>
      <c r="V30" s="628" t="s">
        <v>36</v>
      </c>
      <c r="W30" s="627">
        <v>32</v>
      </c>
      <c r="X30" s="21"/>
      <c r="Z30" s="215"/>
      <c r="AA30" s="23"/>
      <c r="AB30" s="182"/>
      <c r="AC30" s="63"/>
      <c r="AD30" s="112"/>
      <c r="AE30" s="23"/>
      <c r="AF30" s="19"/>
      <c r="AG30" s="19"/>
    </row>
    <row r="31" spans="2:33" s="17" customFormat="1" ht="25.5" customHeight="1">
      <c r="B31" s="627"/>
      <c r="C31" s="187" t="s">
        <v>417</v>
      </c>
      <c r="D31" s="629"/>
      <c r="E31" s="629"/>
      <c r="F31" s="631"/>
      <c r="G31" s="566"/>
      <c r="H31" s="492"/>
      <c r="I31" s="492"/>
      <c r="J31" s="492"/>
      <c r="K31" s="586" t="s">
        <v>438</v>
      </c>
      <c r="L31" s="483"/>
      <c r="M31" s="492"/>
      <c r="N31" s="586" t="s">
        <v>436</v>
      </c>
      <c r="O31" s="492"/>
      <c r="P31" s="596" t="s">
        <v>436</v>
      </c>
      <c r="Q31" s="496"/>
      <c r="R31" s="49"/>
      <c r="S31" s="187" t="str">
        <f>AC5</f>
        <v>福田　健司</v>
      </c>
      <c r="T31" s="631"/>
      <c r="U31" s="629"/>
      <c r="V31" s="628"/>
      <c r="W31" s="627"/>
      <c r="X31" s="21"/>
      <c r="Z31" s="215"/>
      <c r="AA31" s="23"/>
      <c r="AB31" s="182"/>
      <c r="AC31" s="63"/>
      <c r="AD31" s="112"/>
      <c r="AE31" s="23"/>
      <c r="AF31" s="19"/>
      <c r="AG31" s="19"/>
    </row>
    <row r="32" spans="2:33" s="17" customFormat="1" ht="25.5" customHeight="1">
      <c r="B32" s="627">
        <v>15</v>
      </c>
      <c r="C32" s="186" t="str">
        <f>AC8</f>
        <v>伊勢地　雄大</v>
      </c>
      <c r="D32" s="629" t="s">
        <v>35</v>
      </c>
      <c r="E32" s="630" t="str">
        <f>AA8</f>
        <v>泉　北</v>
      </c>
      <c r="F32" s="631" t="s">
        <v>36</v>
      </c>
      <c r="G32" s="567"/>
      <c r="H32" s="492"/>
      <c r="I32" s="492"/>
      <c r="J32" s="497"/>
      <c r="K32" s="492">
        <v>61</v>
      </c>
      <c r="L32" s="492"/>
      <c r="M32" s="492"/>
      <c r="N32" s="492">
        <v>64</v>
      </c>
      <c r="O32" s="503"/>
      <c r="P32" s="483">
        <v>60</v>
      </c>
      <c r="Q32" s="495"/>
      <c r="R32" s="51"/>
      <c r="S32" s="186" t="str">
        <f>AC20</f>
        <v>細野　航基</v>
      </c>
      <c r="T32" s="631" t="s">
        <v>35</v>
      </c>
      <c r="U32" s="630" t="str">
        <f>AA20</f>
        <v>泉　南</v>
      </c>
      <c r="V32" s="628" t="s">
        <v>36</v>
      </c>
      <c r="W32" s="627">
        <v>33</v>
      </c>
      <c r="X32" s="21"/>
      <c r="Z32" s="215"/>
      <c r="AA32" s="23"/>
      <c r="AB32" s="182"/>
      <c r="AC32" s="63"/>
      <c r="AD32" s="112"/>
      <c r="AE32" s="23"/>
      <c r="AF32" s="19"/>
      <c r="AG32" s="19"/>
    </row>
    <row r="33" spans="2:33" s="17" customFormat="1" ht="25.5" customHeight="1">
      <c r="B33" s="627"/>
      <c r="C33" s="187" t="str">
        <f>AC9</f>
        <v>谷野　博紀</v>
      </c>
      <c r="D33" s="629"/>
      <c r="E33" s="629"/>
      <c r="F33" s="631"/>
      <c r="G33" s="566"/>
      <c r="H33" s="500"/>
      <c r="I33" s="585" t="s">
        <v>430</v>
      </c>
      <c r="J33" s="497"/>
      <c r="K33" s="492"/>
      <c r="L33" s="492"/>
      <c r="M33" s="492"/>
      <c r="N33" s="492"/>
      <c r="O33" s="503"/>
      <c r="P33" s="483"/>
      <c r="Q33" s="493"/>
      <c r="R33" s="52"/>
      <c r="S33" s="187" t="str">
        <f>AC21</f>
        <v>原田　稜岐</v>
      </c>
      <c r="T33" s="631"/>
      <c r="U33" s="629"/>
      <c r="V33" s="628"/>
      <c r="W33" s="627"/>
      <c r="X33" s="21"/>
      <c r="Z33" s="215"/>
      <c r="AA33" s="23"/>
      <c r="AB33" s="182"/>
      <c r="AC33" s="63"/>
      <c r="AD33" s="112"/>
      <c r="AE33" s="23"/>
      <c r="AF33" s="19"/>
      <c r="AG33" s="19"/>
    </row>
    <row r="34" spans="2:33" s="17" customFormat="1" ht="25.5" customHeight="1">
      <c r="B34" s="627">
        <v>16</v>
      </c>
      <c r="C34" s="186" t="str">
        <f>AE20</f>
        <v>浅岡　希好</v>
      </c>
      <c r="D34" s="629" t="s">
        <v>35</v>
      </c>
      <c r="E34" s="630" t="str">
        <f>AA20</f>
        <v>泉　南</v>
      </c>
      <c r="F34" s="631" t="s">
        <v>36</v>
      </c>
      <c r="G34" s="567"/>
      <c r="H34" s="491"/>
      <c r="I34" s="520">
        <v>63</v>
      </c>
      <c r="J34" s="503"/>
      <c r="K34" s="492"/>
      <c r="L34" s="492"/>
      <c r="M34" s="492"/>
      <c r="N34" s="492"/>
      <c r="O34" s="503"/>
      <c r="P34" s="483"/>
      <c r="Q34" s="492"/>
      <c r="R34" s="51"/>
      <c r="S34" s="186" t="str">
        <f>AE14</f>
        <v>三原　隆史</v>
      </c>
      <c r="T34" s="631" t="s">
        <v>35</v>
      </c>
      <c r="U34" s="630" t="str">
        <f>AA14</f>
        <v>南河内</v>
      </c>
      <c r="V34" s="628" t="s">
        <v>36</v>
      </c>
      <c r="W34" s="627">
        <v>34</v>
      </c>
      <c r="X34" s="21"/>
      <c r="Z34" s="215"/>
      <c r="AA34" s="23"/>
      <c r="AB34" s="182"/>
      <c r="AC34" s="63"/>
      <c r="AD34" s="112"/>
      <c r="AE34" s="23"/>
      <c r="AF34" s="19"/>
      <c r="AG34" s="19"/>
    </row>
    <row r="35" spans="2:33" s="17" customFormat="1" ht="25.5" customHeight="1">
      <c r="B35" s="627"/>
      <c r="C35" s="187" t="str">
        <f>AE21</f>
        <v>築田　誠</v>
      </c>
      <c r="D35" s="629"/>
      <c r="E35" s="629"/>
      <c r="F35" s="631"/>
      <c r="G35" s="566"/>
      <c r="H35" s="493"/>
      <c r="I35" s="568"/>
      <c r="J35" s="586" t="s">
        <v>431</v>
      </c>
      <c r="K35" s="568"/>
      <c r="L35" s="568"/>
      <c r="M35" s="568"/>
      <c r="N35" s="568"/>
      <c r="O35" s="586" t="s">
        <v>436</v>
      </c>
      <c r="P35" s="587"/>
      <c r="Q35" s="567" t="s">
        <v>437</v>
      </c>
      <c r="R35" s="54"/>
      <c r="S35" s="187" t="str">
        <f>AE15</f>
        <v>藤原　高之</v>
      </c>
      <c r="T35" s="631"/>
      <c r="U35" s="629"/>
      <c r="V35" s="628"/>
      <c r="W35" s="627"/>
      <c r="X35" s="21"/>
      <c r="Z35" s="215"/>
      <c r="AA35" s="23"/>
      <c r="AB35" s="182"/>
      <c r="AC35" s="63"/>
      <c r="AD35" s="112"/>
      <c r="AE35" s="23"/>
      <c r="AF35" s="19"/>
      <c r="AG35" s="19"/>
    </row>
    <row r="36" spans="1:33" s="17" customFormat="1" ht="25.5" customHeight="1">
      <c r="A36" s="20"/>
      <c r="B36" s="627">
        <v>17</v>
      </c>
      <c r="C36" s="186" t="str">
        <f>AD14</f>
        <v>山内　敏秀</v>
      </c>
      <c r="D36" s="629" t="s">
        <v>35</v>
      </c>
      <c r="E36" s="630" t="str">
        <f>AA14</f>
        <v>南河内</v>
      </c>
      <c r="F36" s="631" t="s">
        <v>36</v>
      </c>
      <c r="G36" s="567"/>
      <c r="H36" s="492"/>
      <c r="I36" s="492"/>
      <c r="J36" s="496">
        <v>61</v>
      </c>
      <c r="K36" s="492"/>
      <c r="L36" s="492"/>
      <c r="M36" s="492"/>
      <c r="N36" s="492"/>
      <c r="O36" s="529" t="s">
        <v>472</v>
      </c>
      <c r="P36" s="503"/>
      <c r="Q36" s="483">
        <v>60</v>
      </c>
      <c r="R36" s="56"/>
      <c r="S36" s="186" t="str">
        <f>AD18</f>
        <v>西田　智也</v>
      </c>
      <c r="T36" s="631" t="s">
        <v>35</v>
      </c>
      <c r="U36" s="630" t="str">
        <f>AA18</f>
        <v>中河内</v>
      </c>
      <c r="V36" s="628" t="s">
        <v>36</v>
      </c>
      <c r="W36" s="627">
        <v>35</v>
      </c>
      <c r="X36" s="21"/>
      <c r="Z36" s="215"/>
      <c r="AA36" s="23"/>
      <c r="AB36" s="182"/>
      <c r="AC36" s="63"/>
      <c r="AD36" s="112"/>
      <c r="AE36" s="23"/>
      <c r="AF36" s="19"/>
      <c r="AG36" s="19"/>
    </row>
    <row r="37" spans="1:33" s="17" customFormat="1" ht="25.5" customHeight="1">
      <c r="A37" s="20"/>
      <c r="B37" s="627"/>
      <c r="C37" s="187" t="str">
        <f>AD15</f>
        <v>上谷　郁介</v>
      </c>
      <c r="D37" s="629"/>
      <c r="E37" s="629"/>
      <c r="F37" s="631"/>
      <c r="G37" s="566"/>
      <c r="H37" s="591"/>
      <c r="I37" s="585" t="s">
        <v>431</v>
      </c>
      <c r="J37" s="587"/>
      <c r="K37" s="568"/>
      <c r="L37" s="568"/>
      <c r="M37" s="568"/>
      <c r="N37" s="568"/>
      <c r="O37" s="608"/>
      <c r="P37" s="586" t="s">
        <v>441</v>
      </c>
      <c r="Q37" s="587"/>
      <c r="R37" s="49"/>
      <c r="S37" s="187" t="str">
        <f>AD19</f>
        <v>大北　裕也</v>
      </c>
      <c r="T37" s="631"/>
      <c r="U37" s="629"/>
      <c r="V37" s="628"/>
      <c r="W37" s="627"/>
      <c r="X37" s="21"/>
      <c r="Z37" s="215"/>
      <c r="AA37" s="23"/>
      <c r="AB37" s="182"/>
      <c r="AC37" s="63"/>
      <c r="AD37" s="112"/>
      <c r="AE37" s="23"/>
      <c r="AF37" s="19"/>
      <c r="AG37" s="19"/>
    </row>
    <row r="38" spans="2:33" s="17" customFormat="1" ht="25.5" customHeight="1">
      <c r="B38" s="627">
        <v>18</v>
      </c>
      <c r="C38" s="186" t="s">
        <v>418</v>
      </c>
      <c r="D38" s="629" t="s">
        <v>35</v>
      </c>
      <c r="E38" s="630" t="str">
        <f>AA12</f>
        <v>豊　能</v>
      </c>
      <c r="F38" s="631" t="s">
        <v>36</v>
      </c>
      <c r="G38" s="567"/>
      <c r="H38" s="491"/>
      <c r="I38" s="496">
        <v>62</v>
      </c>
      <c r="J38" s="492"/>
      <c r="K38" s="492"/>
      <c r="L38" s="492"/>
      <c r="M38" s="492"/>
      <c r="N38" s="492"/>
      <c r="O38" s="492"/>
      <c r="P38" s="492">
        <v>62</v>
      </c>
      <c r="Q38" s="495"/>
      <c r="R38" s="51"/>
      <c r="S38" s="186" t="str">
        <f>AB6</f>
        <v>岩野　翔</v>
      </c>
      <c r="T38" s="631" t="s">
        <v>35</v>
      </c>
      <c r="U38" s="630" t="str">
        <f>AA6</f>
        <v>三　島</v>
      </c>
      <c r="V38" s="628" t="s">
        <v>36</v>
      </c>
      <c r="W38" s="627">
        <v>36</v>
      </c>
      <c r="X38" s="21"/>
      <c r="Z38" s="215"/>
      <c r="AA38" s="23"/>
      <c r="AB38" s="182"/>
      <c r="AC38" s="63"/>
      <c r="AD38" s="112"/>
      <c r="AE38" s="23"/>
      <c r="AF38" s="19"/>
      <c r="AG38" s="19"/>
    </row>
    <row r="39" spans="2:33" s="17" customFormat="1" ht="25.5" customHeight="1">
      <c r="B39" s="627"/>
      <c r="C39" s="187" t="s">
        <v>419</v>
      </c>
      <c r="D39" s="629"/>
      <c r="E39" s="629"/>
      <c r="F39" s="631"/>
      <c r="G39" s="566"/>
      <c r="H39" s="493"/>
      <c r="I39" s="492"/>
      <c r="J39" s="493"/>
      <c r="K39" s="493"/>
      <c r="L39" s="493"/>
      <c r="M39" s="493"/>
      <c r="N39" s="493"/>
      <c r="O39" s="493"/>
      <c r="P39" s="493"/>
      <c r="Q39" s="493"/>
      <c r="R39" s="50"/>
      <c r="S39" s="187" t="str">
        <f>AB7</f>
        <v>櫻井　誠規</v>
      </c>
      <c r="T39" s="631"/>
      <c r="U39" s="629"/>
      <c r="V39" s="628"/>
      <c r="W39" s="627"/>
      <c r="X39" s="21"/>
      <c r="Z39" s="215"/>
      <c r="AA39" s="23"/>
      <c r="AB39" s="182"/>
      <c r="AC39" s="63"/>
      <c r="AD39" s="112"/>
      <c r="AE39" s="23"/>
      <c r="AF39" s="19"/>
      <c r="AG39" s="19"/>
    </row>
    <row r="40" ht="17.25">
      <c r="AA40" s="23"/>
    </row>
    <row r="41" ht="17.25">
      <c r="AA41" s="23"/>
    </row>
    <row r="42" ht="17.25">
      <c r="AA42" s="23"/>
    </row>
    <row r="43" spans="2:29" s="17" customFormat="1" ht="39.75" customHeight="1">
      <c r="B43" s="18"/>
      <c r="C43" s="36"/>
      <c r="D43" s="570"/>
      <c r="E43" s="571" t="str">
        <f>'ﾄﾞﾛｰ作成用名簿'!E1</f>
        <v>第17回なみはや国体メモリアル大阪府知事杯テニス大会</v>
      </c>
      <c r="F43" s="570"/>
      <c r="G43" s="570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S43" s="189"/>
      <c r="T43" s="570"/>
      <c r="U43" s="570"/>
      <c r="V43" s="570"/>
      <c r="W43" s="18"/>
      <c r="AA43" s="23"/>
      <c r="AB43" s="194"/>
      <c r="AC43" s="181"/>
    </row>
    <row r="44" spans="2:29" s="17" customFormat="1" ht="17.25">
      <c r="B44" s="18"/>
      <c r="C44" s="36"/>
      <c r="D44" s="570"/>
      <c r="E44" s="570"/>
      <c r="F44" s="570"/>
      <c r="G44" s="570"/>
      <c r="H44" s="609"/>
      <c r="I44" s="637" t="s">
        <v>37</v>
      </c>
      <c r="J44" s="638"/>
      <c r="K44" s="638"/>
      <c r="L44" s="638"/>
      <c r="M44" s="638"/>
      <c r="N44" s="638"/>
      <c r="O44" s="638"/>
      <c r="P44" s="639"/>
      <c r="Q44" s="610"/>
      <c r="S44" s="189"/>
      <c r="T44" s="570"/>
      <c r="U44" s="570"/>
      <c r="V44" s="570"/>
      <c r="W44" s="18"/>
      <c r="AB44" s="194"/>
      <c r="AC44" s="181"/>
    </row>
    <row r="45" spans="2:29" s="17" customFormat="1" ht="17.25">
      <c r="B45" s="18"/>
      <c r="C45" s="18"/>
      <c r="D45" s="570"/>
      <c r="E45" s="570"/>
      <c r="F45" s="570"/>
      <c r="G45" s="570"/>
      <c r="H45" s="609"/>
      <c r="I45" s="611"/>
      <c r="J45" s="611"/>
      <c r="K45" s="611"/>
      <c r="L45" s="611"/>
      <c r="M45" s="611"/>
      <c r="N45" s="611"/>
      <c r="O45" s="611"/>
      <c r="P45" s="611"/>
      <c r="Q45" s="611"/>
      <c r="S45" s="189"/>
      <c r="T45" s="570"/>
      <c r="U45" s="570"/>
      <c r="V45" s="570"/>
      <c r="W45" s="18"/>
      <c r="Z45" s="62" t="s">
        <v>52</v>
      </c>
      <c r="AB45" s="194"/>
      <c r="AC45" s="181"/>
    </row>
    <row r="46" spans="2:29" s="17" customFormat="1" ht="27.75" thickBot="1">
      <c r="B46" s="18"/>
      <c r="C46" s="36"/>
      <c r="D46" s="570"/>
      <c r="E46" s="570"/>
      <c r="F46" s="570"/>
      <c r="G46" s="570"/>
      <c r="H46" s="609"/>
      <c r="I46" s="609"/>
      <c r="J46" s="609"/>
      <c r="K46" s="616"/>
      <c r="L46" s="643" t="s">
        <v>503</v>
      </c>
      <c r="M46" s="643"/>
      <c r="N46" s="609"/>
      <c r="O46" s="609"/>
      <c r="P46" s="609"/>
      <c r="Q46" s="609"/>
      <c r="S46" s="189"/>
      <c r="T46" s="570"/>
      <c r="U46" s="570"/>
      <c r="V46" s="570"/>
      <c r="W46" s="18"/>
      <c r="Y46" s="217"/>
      <c r="Z46" s="218" t="s">
        <v>51</v>
      </c>
      <c r="AA46" s="219" t="s">
        <v>2</v>
      </c>
      <c r="AB46" s="467" t="s">
        <v>3</v>
      </c>
      <c r="AC46" s="468" t="s">
        <v>4</v>
      </c>
    </row>
    <row r="47" spans="1:29" s="17" customFormat="1" ht="19.5" customHeight="1">
      <c r="A47" s="20"/>
      <c r="B47" s="627">
        <v>1</v>
      </c>
      <c r="C47" s="185" t="str">
        <f>AB47</f>
        <v>内田　明宏</v>
      </c>
      <c r="D47" s="636" t="s">
        <v>35</v>
      </c>
      <c r="E47" s="630" t="str">
        <f>AA47</f>
        <v>三　島</v>
      </c>
      <c r="F47" s="628" t="s">
        <v>36</v>
      </c>
      <c r="G47" s="574"/>
      <c r="H47" s="75"/>
      <c r="I47" s="74"/>
      <c r="J47" s="506"/>
      <c r="K47" s="506"/>
      <c r="L47" s="643" t="s">
        <v>494</v>
      </c>
      <c r="M47" s="643"/>
      <c r="N47" s="74"/>
      <c r="O47" s="74"/>
      <c r="P47" s="74"/>
      <c r="Q47" s="75"/>
      <c r="R47" s="27"/>
      <c r="S47" s="190" t="str">
        <f>AB51</f>
        <v>川崎　忠信</v>
      </c>
      <c r="T47" s="628" t="s">
        <v>35</v>
      </c>
      <c r="U47" s="630" t="str">
        <f>AA51</f>
        <v>泉　北</v>
      </c>
      <c r="V47" s="628" t="s">
        <v>36</v>
      </c>
      <c r="W47" s="627">
        <v>10</v>
      </c>
      <c r="Y47" s="271" t="s">
        <v>109</v>
      </c>
      <c r="Z47" s="406">
        <v>1</v>
      </c>
      <c r="AA47" s="341" t="s">
        <v>117</v>
      </c>
      <c r="AB47" s="445" t="s">
        <v>236</v>
      </c>
      <c r="AC47" s="427" t="s">
        <v>237</v>
      </c>
    </row>
    <row r="48" spans="1:29" s="17" customFormat="1" ht="19.5" customHeight="1" thickBot="1">
      <c r="A48" s="20"/>
      <c r="B48" s="627"/>
      <c r="C48" s="36" t="str">
        <f>AB48</f>
        <v>大毛　義浩</v>
      </c>
      <c r="D48" s="636"/>
      <c r="E48" s="629"/>
      <c r="F48" s="628"/>
      <c r="G48" s="573"/>
      <c r="H48" s="507"/>
      <c r="I48" s="508" t="s">
        <v>493</v>
      </c>
      <c r="J48" s="74"/>
      <c r="K48" s="74"/>
      <c r="L48" s="74"/>
      <c r="M48" s="509"/>
      <c r="N48" s="74"/>
      <c r="O48" s="74"/>
      <c r="P48" s="226" t="s">
        <v>504</v>
      </c>
      <c r="Q48" s="510"/>
      <c r="R48" s="25"/>
      <c r="S48" s="189" t="str">
        <f>AB52</f>
        <v>坂井　英修</v>
      </c>
      <c r="T48" s="628"/>
      <c r="U48" s="629"/>
      <c r="V48" s="628"/>
      <c r="W48" s="627"/>
      <c r="Y48" s="272" t="s">
        <v>109</v>
      </c>
      <c r="Z48" s="407">
        <v>1</v>
      </c>
      <c r="AA48" s="342"/>
      <c r="AB48" s="415" t="s">
        <v>238</v>
      </c>
      <c r="AC48" s="418" t="s">
        <v>239</v>
      </c>
    </row>
    <row r="49" spans="2:29" s="17" customFormat="1" ht="23.25" customHeight="1">
      <c r="B49" s="627">
        <v>2</v>
      </c>
      <c r="C49" s="185" t="str">
        <f>AC57</f>
        <v>浜口　比呂臣</v>
      </c>
      <c r="D49" s="636" t="s">
        <v>35</v>
      </c>
      <c r="E49" s="630" t="str">
        <f>AA57</f>
        <v>大阪市</v>
      </c>
      <c r="F49" s="628" t="s">
        <v>36</v>
      </c>
      <c r="G49" s="575"/>
      <c r="H49" s="74"/>
      <c r="I49" s="612" t="s">
        <v>494</v>
      </c>
      <c r="J49" s="509"/>
      <c r="K49" s="74"/>
      <c r="L49" s="74"/>
      <c r="M49" s="509"/>
      <c r="N49" s="74"/>
      <c r="O49" s="74"/>
      <c r="P49" s="555" t="s">
        <v>502</v>
      </c>
      <c r="Q49" s="508"/>
      <c r="R49" s="27"/>
      <c r="S49" s="190" t="str">
        <f>AC53</f>
        <v>門脇　聡</v>
      </c>
      <c r="T49" s="628" t="s">
        <v>35</v>
      </c>
      <c r="U49" s="630" t="str">
        <f>AA53</f>
        <v>南河内</v>
      </c>
      <c r="V49" s="628" t="s">
        <v>36</v>
      </c>
      <c r="W49" s="627">
        <v>11</v>
      </c>
      <c r="Y49" s="271" t="s">
        <v>103</v>
      </c>
      <c r="Z49" s="406">
        <v>2</v>
      </c>
      <c r="AA49" s="341" t="s">
        <v>114</v>
      </c>
      <c r="AB49" s="408" t="s">
        <v>208</v>
      </c>
      <c r="AC49" s="412" t="s">
        <v>209</v>
      </c>
    </row>
    <row r="50" spans="2:29" s="17" customFormat="1" ht="19.5" customHeight="1" thickBot="1">
      <c r="B50" s="627"/>
      <c r="C50" s="36" t="str">
        <f>AC58</f>
        <v>奥野　仁史</v>
      </c>
      <c r="D50" s="636"/>
      <c r="E50" s="629"/>
      <c r="F50" s="628"/>
      <c r="G50" s="576"/>
      <c r="H50" s="511" t="s">
        <v>495</v>
      </c>
      <c r="I50" s="512"/>
      <c r="J50" s="508" t="s">
        <v>496</v>
      </c>
      <c r="K50" s="74"/>
      <c r="L50" s="74"/>
      <c r="M50" s="509"/>
      <c r="N50" s="74"/>
      <c r="O50" s="226" t="s">
        <v>503</v>
      </c>
      <c r="P50" s="509"/>
      <c r="Q50" s="74"/>
      <c r="R50" s="25"/>
      <c r="S50" s="189" t="str">
        <f>AC54</f>
        <v>篠原　政晴</v>
      </c>
      <c r="T50" s="628"/>
      <c r="U50" s="629"/>
      <c r="V50" s="628"/>
      <c r="W50" s="627"/>
      <c r="Y50" s="272" t="s">
        <v>103</v>
      </c>
      <c r="Z50" s="407">
        <v>2</v>
      </c>
      <c r="AA50" s="342"/>
      <c r="AB50" s="413" t="s">
        <v>210</v>
      </c>
      <c r="AC50" s="411" t="s">
        <v>211</v>
      </c>
    </row>
    <row r="51" spans="2:33" s="17" customFormat="1" ht="23.25" customHeight="1">
      <c r="B51" s="627">
        <v>3</v>
      </c>
      <c r="C51" s="185" t="str">
        <f>AC63</f>
        <v>小末　春彦</v>
      </c>
      <c r="D51" s="636" t="s">
        <v>35</v>
      </c>
      <c r="E51" s="630" t="str">
        <f>AA63</f>
        <v>泉　南</v>
      </c>
      <c r="F51" s="628" t="s">
        <v>36</v>
      </c>
      <c r="G51" s="574"/>
      <c r="H51" s="509" t="s">
        <v>494</v>
      </c>
      <c r="I51" s="74"/>
      <c r="J51" s="612" t="s">
        <v>498</v>
      </c>
      <c r="K51" s="509"/>
      <c r="L51" s="74"/>
      <c r="M51" s="509"/>
      <c r="N51" s="74"/>
      <c r="O51" s="555" t="s">
        <v>494</v>
      </c>
      <c r="P51" s="509"/>
      <c r="Q51" s="75"/>
      <c r="R51" s="27"/>
      <c r="S51" s="190" t="str">
        <f>AC47</f>
        <v>高田　昌幸</v>
      </c>
      <c r="T51" s="628" t="s">
        <v>35</v>
      </c>
      <c r="U51" s="630" t="str">
        <f>AA47</f>
        <v>三　島</v>
      </c>
      <c r="V51" s="628" t="s">
        <v>36</v>
      </c>
      <c r="W51" s="627">
        <v>12</v>
      </c>
      <c r="Y51" s="271" t="s">
        <v>105</v>
      </c>
      <c r="Z51" s="406">
        <v>3</v>
      </c>
      <c r="AA51" s="341" t="s">
        <v>116</v>
      </c>
      <c r="AB51" s="414" t="s">
        <v>180</v>
      </c>
      <c r="AC51" s="417" t="s">
        <v>181</v>
      </c>
      <c r="AE51" s="23"/>
      <c r="AF51" s="19"/>
      <c r="AG51" s="19"/>
    </row>
    <row r="52" spans="2:33" s="17" customFormat="1" ht="19.5" customHeight="1" thickBot="1">
      <c r="B52" s="627"/>
      <c r="C52" s="36" t="str">
        <f>AC64</f>
        <v>猪ノ上　眞一郎</v>
      </c>
      <c r="D52" s="636"/>
      <c r="E52" s="629"/>
      <c r="F52" s="628"/>
      <c r="G52" s="573"/>
      <c r="H52" s="506"/>
      <c r="I52" s="74"/>
      <c r="J52" s="512"/>
      <c r="K52" s="509"/>
      <c r="L52" s="74"/>
      <c r="M52" s="509"/>
      <c r="N52" s="74"/>
      <c r="O52" s="509"/>
      <c r="P52" s="511" t="s">
        <v>503</v>
      </c>
      <c r="Q52" s="510"/>
      <c r="R52" s="25"/>
      <c r="S52" s="189" t="str">
        <f>AC48</f>
        <v>山盛　光</v>
      </c>
      <c r="T52" s="628"/>
      <c r="U52" s="629"/>
      <c r="V52" s="628"/>
      <c r="W52" s="627"/>
      <c r="Y52" s="272" t="s">
        <v>105</v>
      </c>
      <c r="Z52" s="407">
        <v>3</v>
      </c>
      <c r="AA52" s="342"/>
      <c r="AB52" s="415" t="s">
        <v>182</v>
      </c>
      <c r="AC52" s="418" t="s">
        <v>183</v>
      </c>
      <c r="AE52" s="23"/>
      <c r="AF52" s="19"/>
      <c r="AG52" s="19"/>
    </row>
    <row r="53" spans="2:33" s="17" customFormat="1" ht="23.25" customHeight="1">
      <c r="B53" s="627">
        <v>4</v>
      </c>
      <c r="C53" s="185" t="str">
        <f>AC49</f>
        <v>小林　伸輔</v>
      </c>
      <c r="D53" s="636" t="s">
        <v>35</v>
      </c>
      <c r="E53" s="630" t="str">
        <f>AA49</f>
        <v>堺　市</v>
      </c>
      <c r="F53" s="628" t="s">
        <v>36</v>
      </c>
      <c r="G53" s="574"/>
      <c r="H53" s="75"/>
      <c r="I53" s="74"/>
      <c r="J53" s="512"/>
      <c r="K53" s="509"/>
      <c r="L53" s="74"/>
      <c r="M53" s="509"/>
      <c r="N53" s="74"/>
      <c r="O53" s="509"/>
      <c r="P53" s="225" t="s">
        <v>480</v>
      </c>
      <c r="Q53" s="508"/>
      <c r="R53" s="27"/>
      <c r="S53" s="190" t="str">
        <f>AB57</f>
        <v>金　恒志</v>
      </c>
      <c r="T53" s="628" t="s">
        <v>35</v>
      </c>
      <c r="U53" s="630" t="str">
        <f>AA57</f>
        <v>大阪市</v>
      </c>
      <c r="V53" s="628" t="s">
        <v>36</v>
      </c>
      <c r="W53" s="627">
        <v>13</v>
      </c>
      <c r="Y53" s="271" t="s">
        <v>106</v>
      </c>
      <c r="Z53" s="406">
        <v>4</v>
      </c>
      <c r="AA53" s="341" t="s">
        <v>81</v>
      </c>
      <c r="AB53" s="419" t="s">
        <v>169</v>
      </c>
      <c r="AC53" s="409" t="s">
        <v>262</v>
      </c>
      <c r="AE53" s="23"/>
      <c r="AF53" s="19"/>
      <c r="AG53" s="19"/>
    </row>
    <row r="54" spans="2:33" s="17" customFormat="1" ht="19.5" customHeight="1" thickBot="1">
      <c r="B54" s="627"/>
      <c r="C54" s="36" t="str">
        <f>AC50</f>
        <v>熊岡　徹也</v>
      </c>
      <c r="D54" s="636"/>
      <c r="E54" s="629"/>
      <c r="F54" s="628"/>
      <c r="G54" s="577"/>
      <c r="H54" s="74"/>
      <c r="I54" s="508" t="s">
        <v>496</v>
      </c>
      <c r="J54" s="512"/>
      <c r="K54" s="509"/>
      <c r="L54" s="74"/>
      <c r="M54" s="509"/>
      <c r="N54" s="74"/>
      <c r="O54" s="509"/>
      <c r="P54" s="74"/>
      <c r="Q54" s="74"/>
      <c r="R54" s="25"/>
      <c r="S54" s="189" t="str">
        <f>AB58</f>
        <v>山根　紀生</v>
      </c>
      <c r="T54" s="628"/>
      <c r="U54" s="629"/>
      <c r="V54" s="628"/>
      <c r="W54" s="627"/>
      <c r="Y54" s="272" t="s">
        <v>106</v>
      </c>
      <c r="Z54" s="407">
        <v>4</v>
      </c>
      <c r="AA54" s="342"/>
      <c r="AB54" s="410" t="s">
        <v>170</v>
      </c>
      <c r="AC54" s="416" t="s">
        <v>263</v>
      </c>
      <c r="AE54" s="23"/>
      <c r="AF54" s="19"/>
      <c r="AG54" s="19"/>
    </row>
    <row r="55" spans="2:33" s="17" customFormat="1" ht="23.25" customHeight="1">
      <c r="B55" s="627">
        <v>5</v>
      </c>
      <c r="C55" s="185" t="str">
        <f>AB61</f>
        <v>西脇　信和</v>
      </c>
      <c r="D55" s="636" t="s">
        <v>35</v>
      </c>
      <c r="E55" s="630" t="str">
        <f>AA61</f>
        <v>中河内</v>
      </c>
      <c r="F55" s="628" t="s">
        <v>36</v>
      </c>
      <c r="G55" s="574"/>
      <c r="H55" s="75"/>
      <c r="I55" s="509" t="s">
        <v>497</v>
      </c>
      <c r="J55" s="74"/>
      <c r="K55" s="509"/>
      <c r="L55" s="74"/>
      <c r="M55" s="509"/>
      <c r="N55" s="74"/>
      <c r="O55" s="509"/>
      <c r="P55" s="609"/>
      <c r="Q55" s="609"/>
      <c r="R55" s="31"/>
      <c r="S55" s="190" t="str">
        <f>AB59</f>
        <v>泉本　和孝</v>
      </c>
      <c r="T55" s="628" t="s">
        <v>35</v>
      </c>
      <c r="U55" s="630" t="str">
        <f>AA59</f>
        <v>北河内</v>
      </c>
      <c r="V55" s="628" t="s">
        <v>36</v>
      </c>
      <c r="W55" s="627">
        <v>14</v>
      </c>
      <c r="Y55" s="271" t="s">
        <v>110</v>
      </c>
      <c r="Z55" s="482">
        <v>5</v>
      </c>
      <c r="AA55" s="341" t="s">
        <v>118</v>
      </c>
      <c r="AB55" s="426" t="s">
        <v>279</v>
      </c>
      <c r="AC55" s="427" t="s">
        <v>280</v>
      </c>
      <c r="AE55" s="23"/>
      <c r="AF55" s="19"/>
      <c r="AG55" s="19"/>
    </row>
    <row r="56" spans="2:33" s="17" customFormat="1" ht="19.5" customHeight="1" thickBot="1">
      <c r="B56" s="627"/>
      <c r="C56" s="36" t="str">
        <f>AB62</f>
        <v>中嶋　康二</v>
      </c>
      <c r="D56" s="636"/>
      <c r="E56" s="629"/>
      <c r="F56" s="628"/>
      <c r="G56" s="573"/>
      <c r="H56" s="74"/>
      <c r="I56" s="74"/>
      <c r="J56" s="74"/>
      <c r="K56" s="644" t="s">
        <v>501</v>
      </c>
      <c r="L56" s="645"/>
      <c r="M56" s="648" t="s">
        <v>503</v>
      </c>
      <c r="N56" s="649"/>
      <c r="O56" s="509"/>
      <c r="P56" s="556" t="s">
        <v>505</v>
      </c>
      <c r="Q56" s="510"/>
      <c r="R56" s="25"/>
      <c r="S56" s="189" t="str">
        <f>AB60</f>
        <v>西　豪紀</v>
      </c>
      <c r="T56" s="628"/>
      <c r="U56" s="629"/>
      <c r="V56" s="628"/>
      <c r="W56" s="627"/>
      <c r="Y56" s="272" t="s">
        <v>400</v>
      </c>
      <c r="Z56" s="481">
        <v>5</v>
      </c>
      <c r="AA56" s="342"/>
      <c r="AB56" s="415" t="s">
        <v>281</v>
      </c>
      <c r="AC56" s="418" t="s">
        <v>282</v>
      </c>
      <c r="AE56" s="23"/>
      <c r="AF56" s="19"/>
      <c r="AG56" s="19"/>
    </row>
    <row r="57" spans="2:33" s="17" customFormat="1" ht="23.25" customHeight="1">
      <c r="B57" s="627">
        <v>6</v>
      </c>
      <c r="C57" s="185" t="str">
        <f>AB55</f>
        <v>有安　宣文</v>
      </c>
      <c r="D57" s="636" t="s">
        <v>35</v>
      </c>
      <c r="E57" s="630" t="str">
        <f>AA55</f>
        <v>豊　能</v>
      </c>
      <c r="F57" s="628" t="s">
        <v>36</v>
      </c>
      <c r="G57" s="574"/>
      <c r="H57" s="74"/>
      <c r="I57" s="74"/>
      <c r="J57" s="513"/>
      <c r="K57" s="646" t="s">
        <v>502</v>
      </c>
      <c r="L57" s="647"/>
      <c r="M57" s="650" t="s">
        <v>500</v>
      </c>
      <c r="N57" s="651"/>
      <c r="O57" s="509"/>
      <c r="P57" s="617" t="s">
        <v>500</v>
      </c>
      <c r="Q57" s="508"/>
      <c r="R57" s="27"/>
      <c r="S57" s="190" t="str">
        <f>AB63</f>
        <v>吉木　永雄</v>
      </c>
      <c r="T57" s="628" t="s">
        <v>35</v>
      </c>
      <c r="U57" s="630" t="str">
        <f>AA63</f>
        <v>泉　南</v>
      </c>
      <c r="V57" s="628" t="s">
        <v>36</v>
      </c>
      <c r="W57" s="627">
        <v>15</v>
      </c>
      <c r="Y57" s="271" t="s">
        <v>102</v>
      </c>
      <c r="Z57" s="406">
        <v>6</v>
      </c>
      <c r="AA57" s="341" t="s">
        <v>76</v>
      </c>
      <c r="AB57" s="444" t="s">
        <v>387</v>
      </c>
      <c r="AC57" s="446" t="s">
        <v>388</v>
      </c>
      <c r="AE57" s="23"/>
      <c r="AF57" s="19"/>
      <c r="AG57" s="19"/>
    </row>
    <row r="58" spans="2:33" s="17" customFormat="1" ht="19.5" customHeight="1" thickBot="1">
      <c r="B58" s="627"/>
      <c r="C58" s="36" t="str">
        <f>AB56</f>
        <v>村上　伸吾</v>
      </c>
      <c r="D58" s="636"/>
      <c r="E58" s="629"/>
      <c r="F58" s="628"/>
      <c r="G58" s="573"/>
      <c r="H58" s="507"/>
      <c r="I58" s="508" t="s">
        <v>499</v>
      </c>
      <c r="J58" s="513"/>
      <c r="K58" s="74"/>
      <c r="L58" s="74"/>
      <c r="M58" s="74"/>
      <c r="N58" s="74"/>
      <c r="O58" s="509"/>
      <c r="P58" s="514"/>
      <c r="Q58" s="74"/>
      <c r="R58" s="25"/>
      <c r="S58" s="189" t="str">
        <f>AB64</f>
        <v>菊　勇</v>
      </c>
      <c r="T58" s="628"/>
      <c r="U58" s="629"/>
      <c r="V58" s="628"/>
      <c r="W58" s="627"/>
      <c r="Y58" s="272" t="s">
        <v>102</v>
      </c>
      <c r="Z58" s="407">
        <v>6</v>
      </c>
      <c r="AA58" s="342"/>
      <c r="AB58" s="410" t="s">
        <v>149</v>
      </c>
      <c r="AC58" s="411" t="s">
        <v>389</v>
      </c>
      <c r="AE58" s="23"/>
      <c r="AF58" s="19"/>
      <c r="AG58" s="19"/>
    </row>
    <row r="59" spans="2:33" s="17" customFormat="1" ht="23.25" customHeight="1">
      <c r="B59" s="627">
        <v>7</v>
      </c>
      <c r="C59" s="185" t="str">
        <f>AC51</f>
        <v>藤原　一也</v>
      </c>
      <c r="D59" s="636" t="s">
        <v>35</v>
      </c>
      <c r="E59" s="630" t="str">
        <f>AA51</f>
        <v>泉　北</v>
      </c>
      <c r="F59" s="628" t="s">
        <v>36</v>
      </c>
      <c r="G59" s="574"/>
      <c r="H59" s="75"/>
      <c r="I59" s="510" t="s">
        <v>500</v>
      </c>
      <c r="J59" s="512"/>
      <c r="K59" s="74"/>
      <c r="L59" s="74"/>
      <c r="M59" s="74"/>
      <c r="N59" s="74"/>
      <c r="O59" s="512"/>
      <c r="P59" s="509"/>
      <c r="Q59" s="74"/>
      <c r="R59" s="25"/>
      <c r="S59" s="190" t="str">
        <f>AC55</f>
        <v>川合　誠司</v>
      </c>
      <c r="T59" s="628" t="s">
        <v>35</v>
      </c>
      <c r="U59" s="630" t="str">
        <f>AA55</f>
        <v>豊　能</v>
      </c>
      <c r="V59" s="628" t="s">
        <v>36</v>
      </c>
      <c r="W59" s="627">
        <v>16</v>
      </c>
      <c r="Y59" s="271" t="s">
        <v>108</v>
      </c>
      <c r="Z59" s="406">
        <v>7</v>
      </c>
      <c r="AA59" s="341" t="s">
        <v>79</v>
      </c>
      <c r="AB59" s="408" t="s">
        <v>307</v>
      </c>
      <c r="AC59" s="409" t="s">
        <v>308</v>
      </c>
      <c r="AE59" s="23"/>
      <c r="AF59" s="19"/>
      <c r="AG59" s="19"/>
    </row>
    <row r="60" spans="2:33" s="17" customFormat="1" ht="19.5" customHeight="1" thickBot="1">
      <c r="B60" s="627"/>
      <c r="C60" s="36" t="str">
        <f>AC52</f>
        <v>中川　智彰</v>
      </c>
      <c r="D60" s="636"/>
      <c r="E60" s="629"/>
      <c r="F60" s="628"/>
      <c r="G60" s="577"/>
      <c r="H60" s="506"/>
      <c r="I60" s="74"/>
      <c r="J60" s="515" t="s">
        <v>501</v>
      </c>
      <c r="K60" s="74"/>
      <c r="L60" s="74"/>
      <c r="M60" s="74"/>
      <c r="N60" s="74"/>
      <c r="O60" s="511" t="s">
        <v>508</v>
      </c>
      <c r="P60" s="509"/>
      <c r="Q60" s="556" t="s">
        <v>506</v>
      </c>
      <c r="R60" s="30"/>
      <c r="S60" s="189" t="str">
        <f>AC56</f>
        <v>田村　義隆</v>
      </c>
      <c r="T60" s="628"/>
      <c r="U60" s="629"/>
      <c r="V60" s="628"/>
      <c r="W60" s="627"/>
      <c r="Y60" s="272" t="s">
        <v>108</v>
      </c>
      <c r="Z60" s="407">
        <v>7</v>
      </c>
      <c r="AA60" s="342"/>
      <c r="AB60" s="413" t="s">
        <v>309</v>
      </c>
      <c r="AC60" s="416" t="s">
        <v>310</v>
      </c>
      <c r="AE60" s="23"/>
      <c r="AF60" s="19"/>
      <c r="AG60" s="19"/>
    </row>
    <row r="61" spans="1:33" s="17" customFormat="1" ht="23.25" customHeight="1">
      <c r="A61" s="20"/>
      <c r="B61" s="627">
        <v>8</v>
      </c>
      <c r="C61" s="185" t="str">
        <f>AC59</f>
        <v>藤本　誠司</v>
      </c>
      <c r="D61" s="636" t="s">
        <v>35</v>
      </c>
      <c r="E61" s="630" t="str">
        <f>AA59</f>
        <v>北河内</v>
      </c>
      <c r="F61" s="628" t="s">
        <v>36</v>
      </c>
      <c r="G61" s="574"/>
      <c r="H61" s="74"/>
      <c r="I61" s="513"/>
      <c r="J61" s="74" t="s">
        <v>497</v>
      </c>
      <c r="K61" s="74"/>
      <c r="L61" s="74"/>
      <c r="M61" s="74"/>
      <c r="N61" s="74"/>
      <c r="O61" s="225" t="s">
        <v>497</v>
      </c>
      <c r="P61" s="512"/>
      <c r="Q61" s="619" t="s">
        <v>507</v>
      </c>
      <c r="R61" s="29"/>
      <c r="S61" s="190" t="str">
        <f>AC61</f>
        <v>石田　喜章</v>
      </c>
      <c r="T61" s="628" t="s">
        <v>35</v>
      </c>
      <c r="U61" s="630" t="str">
        <f>AA61</f>
        <v>中河内</v>
      </c>
      <c r="V61" s="628" t="s">
        <v>36</v>
      </c>
      <c r="W61" s="627">
        <v>17</v>
      </c>
      <c r="Y61" s="271" t="s">
        <v>107</v>
      </c>
      <c r="Z61" s="406">
        <v>8</v>
      </c>
      <c r="AA61" s="341" t="s">
        <v>80</v>
      </c>
      <c r="AB61" s="419" t="s">
        <v>362</v>
      </c>
      <c r="AC61" s="417" t="s">
        <v>363</v>
      </c>
      <c r="AE61" s="23"/>
      <c r="AF61" s="19"/>
      <c r="AG61" s="19"/>
    </row>
    <row r="62" spans="1:33" s="17" customFormat="1" ht="19.5" customHeight="1" thickBot="1">
      <c r="A62" s="20"/>
      <c r="B62" s="627"/>
      <c r="C62" s="36" t="str">
        <f>AC60</f>
        <v>福井　繁夫</v>
      </c>
      <c r="D62" s="636"/>
      <c r="E62" s="629"/>
      <c r="F62" s="628"/>
      <c r="G62" s="573"/>
      <c r="H62" s="507"/>
      <c r="I62" s="511" t="s">
        <v>501</v>
      </c>
      <c r="J62" s="74"/>
      <c r="K62" s="74"/>
      <c r="L62" s="74"/>
      <c r="M62" s="74"/>
      <c r="N62" s="74"/>
      <c r="O62" s="613"/>
      <c r="P62" s="550" t="s">
        <v>508</v>
      </c>
      <c r="Q62" s="618"/>
      <c r="R62" s="25"/>
      <c r="S62" s="189" t="str">
        <f>AC62</f>
        <v>玉西　隆</v>
      </c>
      <c r="T62" s="628"/>
      <c r="U62" s="629"/>
      <c r="V62" s="628"/>
      <c r="W62" s="627"/>
      <c r="Y62" s="272" t="s">
        <v>107</v>
      </c>
      <c r="Z62" s="407">
        <v>8</v>
      </c>
      <c r="AA62" s="342"/>
      <c r="AB62" s="420" t="s">
        <v>364</v>
      </c>
      <c r="AC62" s="425" t="s">
        <v>150</v>
      </c>
      <c r="AE62" s="23"/>
      <c r="AF62" s="19"/>
      <c r="AG62" s="19"/>
    </row>
    <row r="63" spans="2:33" s="17" customFormat="1" ht="23.25" customHeight="1">
      <c r="B63" s="627">
        <v>9</v>
      </c>
      <c r="C63" s="185" t="str">
        <f>AB53</f>
        <v>高橋　正典</v>
      </c>
      <c r="D63" s="636" t="s">
        <v>35</v>
      </c>
      <c r="E63" s="630" t="str">
        <f>AA53</f>
        <v>南河内</v>
      </c>
      <c r="F63" s="628" t="s">
        <v>36</v>
      </c>
      <c r="G63" s="574"/>
      <c r="H63" s="75"/>
      <c r="I63" s="510" t="s">
        <v>497</v>
      </c>
      <c r="J63" s="74"/>
      <c r="K63" s="74"/>
      <c r="L63" s="74"/>
      <c r="M63" s="74"/>
      <c r="N63" s="74"/>
      <c r="O63" s="74"/>
      <c r="P63" s="614">
        <v>63</v>
      </c>
      <c r="Q63" s="615"/>
      <c r="R63" s="27"/>
      <c r="S63" s="190" t="str">
        <f>+AB49</f>
        <v>後藤　智幸</v>
      </c>
      <c r="T63" s="628" t="s">
        <v>35</v>
      </c>
      <c r="U63" s="630" t="str">
        <f>AA49</f>
        <v>堺　市</v>
      </c>
      <c r="V63" s="628" t="s">
        <v>36</v>
      </c>
      <c r="W63" s="627">
        <v>18</v>
      </c>
      <c r="Y63" s="271" t="s">
        <v>104</v>
      </c>
      <c r="Z63" s="406">
        <v>9</v>
      </c>
      <c r="AA63" s="341" t="s">
        <v>115</v>
      </c>
      <c r="AB63" s="445" t="s">
        <v>335</v>
      </c>
      <c r="AC63" s="447" t="s">
        <v>336</v>
      </c>
      <c r="AE63" s="23"/>
      <c r="AF63" s="19"/>
      <c r="AG63" s="19"/>
    </row>
    <row r="64" spans="2:33" s="17" customFormat="1" ht="19.5" customHeight="1" thickBot="1">
      <c r="B64" s="627"/>
      <c r="C64" s="36" t="str">
        <f>AB54</f>
        <v>和田　義輝</v>
      </c>
      <c r="D64" s="636"/>
      <c r="E64" s="629"/>
      <c r="F64" s="628"/>
      <c r="G64" s="577"/>
      <c r="H64" s="506"/>
      <c r="I64" s="74"/>
      <c r="J64" s="506"/>
      <c r="K64" s="506"/>
      <c r="L64" s="506"/>
      <c r="M64" s="506"/>
      <c r="N64" s="506"/>
      <c r="O64" s="506"/>
      <c r="P64" s="506"/>
      <c r="Q64" s="74"/>
      <c r="R64" s="25"/>
      <c r="S64" s="189" t="str">
        <f>+AB50</f>
        <v>乙部　明治</v>
      </c>
      <c r="T64" s="628"/>
      <c r="U64" s="629"/>
      <c r="V64" s="628"/>
      <c r="W64" s="627"/>
      <c r="Y64" s="272" t="s">
        <v>104</v>
      </c>
      <c r="Z64" s="407">
        <v>9</v>
      </c>
      <c r="AA64" s="342"/>
      <c r="AB64" s="415" t="s">
        <v>337</v>
      </c>
      <c r="AC64" s="416" t="s">
        <v>338</v>
      </c>
      <c r="AE64" s="23"/>
      <c r="AF64" s="19"/>
      <c r="AG64" s="19"/>
    </row>
    <row r="65" spans="2:29" s="17" customFormat="1" ht="21">
      <c r="B65" s="21"/>
      <c r="C65" s="36"/>
      <c r="D65" s="573"/>
      <c r="E65" s="578"/>
      <c r="F65" s="573"/>
      <c r="G65" s="573"/>
      <c r="H65" s="506"/>
      <c r="I65" s="74"/>
      <c r="J65" s="506"/>
      <c r="K65" s="506"/>
      <c r="L65" s="506"/>
      <c r="M65" s="506"/>
      <c r="N65" s="506"/>
      <c r="O65" s="506"/>
      <c r="P65" s="506"/>
      <c r="Q65" s="506"/>
      <c r="R65" s="32"/>
      <c r="S65" s="189"/>
      <c r="T65" s="573"/>
      <c r="U65" s="578"/>
      <c r="V65" s="573"/>
      <c r="W65" s="21"/>
      <c r="X65" s="34"/>
      <c r="Y65" s="34"/>
      <c r="AA65" s="112"/>
      <c r="AB65" s="194"/>
      <c r="AC65" s="181"/>
    </row>
    <row r="66" spans="2:29" s="17" customFormat="1" ht="93" customHeight="1">
      <c r="B66" s="18"/>
      <c r="C66" s="36"/>
      <c r="D66" s="570"/>
      <c r="E66" s="570"/>
      <c r="F66" s="570"/>
      <c r="G66" s="570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32"/>
      <c r="S66" s="189"/>
      <c r="T66" s="570"/>
      <c r="U66" s="570"/>
      <c r="V66" s="570"/>
      <c r="W66" s="18"/>
      <c r="AA66" s="112"/>
      <c r="AB66" s="194"/>
      <c r="AC66" s="181"/>
    </row>
    <row r="67" spans="2:29" s="17" customFormat="1" ht="17.25">
      <c r="B67" s="18"/>
      <c r="C67" s="36"/>
      <c r="D67" s="570"/>
      <c r="E67" s="570"/>
      <c r="F67" s="570"/>
      <c r="G67" s="570"/>
      <c r="H67" s="506"/>
      <c r="I67" s="632" t="s">
        <v>47</v>
      </c>
      <c r="J67" s="633"/>
      <c r="K67" s="633"/>
      <c r="L67" s="633"/>
      <c r="M67" s="633"/>
      <c r="N67" s="633"/>
      <c r="O67" s="633"/>
      <c r="P67" s="634"/>
      <c r="Q67" s="517"/>
      <c r="R67" s="32"/>
      <c r="S67" s="189"/>
      <c r="T67" s="570"/>
      <c r="U67" s="583"/>
      <c r="V67" s="570"/>
      <c r="W67" s="18"/>
      <c r="AA67" s="112"/>
      <c r="AB67" s="194"/>
      <c r="AC67" s="181"/>
    </row>
    <row r="68" spans="2:29" s="17" customFormat="1" ht="17.25">
      <c r="B68" s="18"/>
      <c r="C68" s="36"/>
      <c r="D68" s="570"/>
      <c r="E68" s="570"/>
      <c r="F68" s="570"/>
      <c r="G68" s="570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32"/>
      <c r="S68" s="189"/>
      <c r="T68" s="570"/>
      <c r="U68" s="570"/>
      <c r="V68" s="570"/>
      <c r="W68" s="18"/>
      <c r="Z68" s="62" t="s">
        <v>52</v>
      </c>
      <c r="AA68" s="112"/>
      <c r="AB68" s="194"/>
      <c r="AC68" s="181"/>
    </row>
    <row r="69" spans="2:29" s="17" customFormat="1" ht="27.75" thickBot="1">
      <c r="B69" s="18"/>
      <c r="C69" s="36"/>
      <c r="D69" s="570"/>
      <c r="E69" s="570"/>
      <c r="F69" s="570"/>
      <c r="G69" s="570"/>
      <c r="H69" s="506"/>
      <c r="I69" s="506"/>
      <c r="J69" s="506"/>
      <c r="K69" s="518"/>
      <c r="L69" s="657" t="s">
        <v>512</v>
      </c>
      <c r="M69" s="658"/>
      <c r="N69" s="609"/>
      <c r="O69" s="506"/>
      <c r="P69" s="506"/>
      <c r="Q69" s="506"/>
      <c r="R69" s="32"/>
      <c r="S69" s="189"/>
      <c r="T69" s="570"/>
      <c r="U69" s="570"/>
      <c r="V69" s="570"/>
      <c r="W69" s="18"/>
      <c r="Y69" s="217"/>
      <c r="Z69" s="218" t="s">
        <v>51</v>
      </c>
      <c r="AA69" s="220" t="s">
        <v>2</v>
      </c>
      <c r="AB69" s="469" t="s">
        <v>3</v>
      </c>
      <c r="AC69" s="181"/>
    </row>
    <row r="70" spans="1:29" s="17" customFormat="1" ht="19.5" customHeight="1">
      <c r="A70" s="635"/>
      <c r="B70" s="627">
        <v>1</v>
      </c>
      <c r="C70" s="186" t="str">
        <f>AB70</f>
        <v>松岡　努</v>
      </c>
      <c r="D70" s="629" t="s">
        <v>35</v>
      </c>
      <c r="E70" s="630" t="str">
        <f>AA70</f>
        <v>三　島</v>
      </c>
      <c r="F70" s="631" t="s">
        <v>36</v>
      </c>
      <c r="G70" s="568"/>
      <c r="H70" s="492"/>
      <c r="I70" s="492"/>
      <c r="J70" s="493"/>
      <c r="K70" s="493"/>
      <c r="L70" s="642">
        <v>75</v>
      </c>
      <c r="M70" s="642"/>
      <c r="N70" s="492"/>
      <c r="O70" s="492"/>
      <c r="P70" s="492"/>
      <c r="Q70" s="492"/>
      <c r="R70" s="51"/>
      <c r="S70" s="190" t="str">
        <f>AB74</f>
        <v>井須　浩嘉</v>
      </c>
      <c r="T70" s="631" t="s">
        <v>35</v>
      </c>
      <c r="U70" s="630" t="str">
        <f>AA74</f>
        <v>中河内</v>
      </c>
      <c r="V70" s="628" t="s">
        <v>36</v>
      </c>
      <c r="W70" s="627">
        <v>6</v>
      </c>
      <c r="Y70" s="271" t="s">
        <v>109</v>
      </c>
      <c r="Z70" s="428">
        <v>1</v>
      </c>
      <c r="AA70" s="341" t="s">
        <v>117</v>
      </c>
      <c r="AB70" s="441" t="s">
        <v>240</v>
      </c>
      <c r="AC70" s="181"/>
    </row>
    <row r="71" spans="1:29" s="17" customFormat="1" ht="19.5" customHeight="1" thickBot="1">
      <c r="A71" s="635"/>
      <c r="B71" s="627"/>
      <c r="C71" s="187" t="str">
        <f>AB71</f>
        <v>石浜　彰則</v>
      </c>
      <c r="D71" s="629"/>
      <c r="E71" s="629"/>
      <c r="F71" s="631"/>
      <c r="G71" s="579"/>
      <c r="H71" s="519"/>
      <c r="I71" s="519"/>
      <c r="J71" s="483"/>
      <c r="K71" s="492"/>
      <c r="L71" s="492"/>
      <c r="M71" s="483"/>
      <c r="N71" s="492"/>
      <c r="O71" s="492"/>
      <c r="P71" s="496"/>
      <c r="Q71" s="519"/>
      <c r="R71" s="52"/>
      <c r="S71" s="189" t="str">
        <f>AB75</f>
        <v>柳田　孝二</v>
      </c>
      <c r="T71" s="631"/>
      <c r="U71" s="629"/>
      <c r="V71" s="628"/>
      <c r="W71" s="627"/>
      <c r="Y71" s="343" t="s">
        <v>109</v>
      </c>
      <c r="Z71" s="429">
        <v>1</v>
      </c>
      <c r="AA71" s="344"/>
      <c r="AB71" s="442" t="s">
        <v>241</v>
      </c>
      <c r="AC71" s="181"/>
    </row>
    <row r="72" spans="2:31" s="17" customFormat="1" ht="19.5" customHeight="1">
      <c r="B72" s="21"/>
      <c r="C72" s="187"/>
      <c r="D72" s="564"/>
      <c r="E72" s="565"/>
      <c r="F72" s="566"/>
      <c r="G72" s="580"/>
      <c r="H72" s="492"/>
      <c r="I72" s="492"/>
      <c r="J72" s="620" t="s">
        <v>509</v>
      </c>
      <c r="K72" s="492"/>
      <c r="L72" s="492"/>
      <c r="M72" s="483"/>
      <c r="N72" s="492"/>
      <c r="O72" s="529" t="s">
        <v>511</v>
      </c>
      <c r="P72" s="483"/>
      <c r="Q72" s="492"/>
      <c r="R72" s="49"/>
      <c r="S72" s="189"/>
      <c r="T72" s="631"/>
      <c r="U72" s="629"/>
      <c r="V72" s="628"/>
      <c r="W72" s="627"/>
      <c r="Y72" s="345" t="s">
        <v>105</v>
      </c>
      <c r="Z72" s="430">
        <v>2</v>
      </c>
      <c r="AA72" s="346" t="s">
        <v>116</v>
      </c>
      <c r="AB72" s="437" t="s">
        <v>184</v>
      </c>
      <c r="AC72" s="181"/>
      <c r="AD72" s="23"/>
      <c r="AE72" s="19"/>
    </row>
    <row r="73" spans="2:31" s="17" customFormat="1" ht="19.5" customHeight="1" thickBot="1">
      <c r="B73" s="627">
        <v>2</v>
      </c>
      <c r="C73" s="186" t="str">
        <f>AB84</f>
        <v>宮原　茂利</v>
      </c>
      <c r="D73" s="629" t="s">
        <v>35</v>
      </c>
      <c r="E73" s="630" t="str">
        <f>AA84</f>
        <v>北河内</v>
      </c>
      <c r="F73" s="631" t="s">
        <v>36</v>
      </c>
      <c r="G73" s="580"/>
      <c r="H73" s="492"/>
      <c r="I73" s="492"/>
      <c r="J73" s="520">
        <v>75</v>
      </c>
      <c r="K73" s="483"/>
      <c r="L73" s="492"/>
      <c r="M73" s="483"/>
      <c r="N73" s="492"/>
      <c r="O73" s="496">
        <v>64</v>
      </c>
      <c r="P73" s="483"/>
      <c r="Q73" s="492"/>
      <c r="R73" s="49"/>
      <c r="S73" s="189"/>
      <c r="T73" s="631"/>
      <c r="U73" s="629"/>
      <c r="V73" s="628"/>
      <c r="W73" s="627"/>
      <c r="Y73" s="343" t="s">
        <v>105</v>
      </c>
      <c r="Z73" s="429">
        <v>2</v>
      </c>
      <c r="AA73" s="344"/>
      <c r="AB73" s="436" t="s">
        <v>185</v>
      </c>
      <c r="AC73" s="181"/>
      <c r="AD73" s="23"/>
      <c r="AE73" s="19"/>
    </row>
    <row r="74" spans="2:31" s="17" customFormat="1" ht="19.5" customHeight="1">
      <c r="B74" s="627"/>
      <c r="C74" s="187" t="str">
        <f>AB85</f>
        <v>足立　晶彦</v>
      </c>
      <c r="D74" s="629"/>
      <c r="E74" s="629"/>
      <c r="F74" s="631"/>
      <c r="G74" s="579"/>
      <c r="H74" s="500"/>
      <c r="I74" s="498"/>
      <c r="J74" s="483"/>
      <c r="K74" s="483"/>
      <c r="L74" s="492"/>
      <c r="M74" s="483"/>
      <c r="N74" s="492"/>
      <c r="O74" s="483"/>
      <c r="P74" s="495"/>
      <c r="Q74" s="492"/>
      <c r="R74" s="49"/>
      <c r="S74" s="190" t="str">
        <f>AB80</f>
        <v>河合　正治</v>
      </c>
      <c r="T74" s="631" t="s">
        <v>35</v>
      </c>
      <c r="U74" s="630" t="str">
        <f>AA80</f>
        <v>堺　市</v>
      </c>
      <c r="V74" s="628" t="s">
        <v>36</v>
      </c>
      <c r="W74" s="627">
        <v>7</v>
      </c>
      <c r="Y74" s="345" t="s">
        <v>107</v>
      </c>
      <c r="Z74" s="430">
        <v>3</v>
      </c>
      <c r="AA74" s="346" t="s">
        <v>80</v>
      </c>
      <c r="AB74" s="435" t="s">
        <v>365</v>
      </c>
      <c r="AC74" s="181"/>
      <c r="AD74" s="23"/>
      <c r="AE74" s="19"/>
    </row>
    <row r="75" spans="2:31" s="17" customFormat="1" ht="19.5" customHeight="1" thickBot="1">
      <c r="B75" s="627">
        <v>3</v>
      </c>
      <c r="C75" s="190" t="str">
        <f>AB86</f>
        <v>bye　＊</v>
      </c>
      <c r="D75" s="629" t="s">
        <v>35</v>
      </c>
      <c r="E75" s="630" t="str">
        <f>AA86</f>
        <v>南河内</v>
      </c>
      <c r="F75" s="631" t="s">
        <v>36</v>
      </c>
      <c r="G75" s="567"/>
      <c r="H75" s="491"/>
      <c r="I75" s="496"/>
      <c r="J75" s="492"/>
      <c r="K75" s="483"/>
      <c r="L75" s="492"/>
      <c r="M75" s="483"/>
      <c r="N75" s="492"/>
      <c r="O75" s="483"/>
      <c r="P75" s="519"/>
      <c r="Q75" s="519"/>
      <c r="R75" s="52"/>
      <c r="S75" s="189" t="str">
        <f>AB81</f>
        <v>南口　健一</v>
      </c>
      <c r="T75" s="631"/>
      <c r="U75" s="629"/>
      <c r="V75" s="628"/>
      <c r="W75" s="627"/>
      <c r="Y75" s="343" t="s">
        <v>107</v>
      </c>
      <c r="Z75" s="429">
        <v>3</v>
      </c>
      <c r="AA75" s="344"/>
      <c r="AB75" s="436" t="s">
        <v>366</v>
      </c>
      <c r="AC75" s="181"/>
      <c r="AD75" s="23"/>
      <c r="AE75" s="19"/>
    </row>
    <row r="76" spans="2:31" s="17" customFormat="1" ht="19.5" customHeight="1">
      <c r="B76" s="627"/>
      <c r="C76" s="189" t="str">
        <f>AB87</f>
        <v>bye　＊</v>
      </c>
      <c r="D76" s="629"/>
      <c r="E76" s="629"/>
      <c r="F76" s="631"/>
      <c r="G76" s="566"/>
      <c r="H76" s="492"/>
      <c r="I76" s="492"/>
      <c r="J76" s="492"/>
      <c r="K76" s="652" t="s">
        <v>509</v>
      </c>
      <c r="L76" s="653"/>
      <c r="M76" s="652" t="s">
        <v>511</v>
      </c>
      <c r="N76" s="653"/>
      <c r="O76" s="483"/>
      <c r="P76" s="492"/>
      <c r="Q76" s="492"/>
      <c r="R76" s="49"/>
      <c r="S76" s="189"/>
      <c r="T76" s="631"/>
      <c r="U76" s="629"/>
      <c r="V76" s="628"/>
      <c r="W76" s="627"/>
      <c r="Y76" s="345" t="s">
        <v>110</v>
      </c>
      <c r="Z76" s="430">
        <v>4</v>
      </c>
      <c r="AA76" s="346" t="s">
        <v>118</v>
      </c>
      <c r="AB76" s="437" t="s">
        <v>283</v>
      </c>
      <c r="AC76" s="181"/>
      <c r="AD76" s="23"/>
      <c r="AE76" s="19"/>
    </row>
    <row r="77" spans="2:31" s="17" customFormat="1" ht="19.5" customHeight="1" thickBot="1">
      <c r="B77" s="21"/>
      <c r="C77" s="187"/>
      <c r="D77" s="564"/>
      <c r="E77" s="564"/>
      <c r="F77" s="566"/>
      <c r="G77" s="566"/>
      <c r="H77" s="492"/>
      <c r="I77" s="492"/>
      <c r="J77" s="492"/>
      <c r="K77" s="654">
        <v>63</v>
      </c>
      <c r="L77" s="655"/>
      <c r="M77" s="655">
        <v>64</v>
      </c>
      <c r="N77" s="656"/>
      <c r="O77" s="492"/>
      <c r="P77" s="492"/>
      <c r="Q77" s="492"/>
      <c r="R77" s="49"/>
      <c r="S77" s="189"/>
      <c r="T77" s="631"/>
      <c r="U77" s="629"/>
      <c r="V77" s="628"/>
      <c r="W77" s="627"/>
      <c r="Y77" s="343" t="s">
        <v>110</v>
      </c>
      <c r="Z77" s="429">
        <v>4</v>
      </c>
      <c r="AA77" s="344"/>
      <c r="AB77" s="442" t="s">
        <v>284</v>
      </c>
      <c r="AC77" s="181"/>
      <c r="AD77" s="23"/>
      <c r="AE77" s="19"/>
    </row>
    <row r="78" spans="2:31" s="17" customFormat="1" ht="19.5" customHeight="1">
      <c r="B78" s="627">
        <v>4</v>
      </c>
      <c r="C78" s="186" t="str">
        <f>AB78</f>
        <v>奥野　兼三</v>
      </c>
      <c r="D78" s="629" t="s">
        <v>35</v>
      </c>
      <c r="E78" s="630" t="str">
        <f>AA78</f>
        <v>泉　南</v>
      </c>
      <c r="F78" s="631" t="s">
        <v>36</v>
      </c>
      <c r="G78" s="567"/>
      <c r="H78" s="492"/>
      <c r="I78" s="492"/>
      <c r="J78" s="492"/>
      <c r="K78" s="483"/>
      <c r="L78" s="492"/>
      <c r="M78" s="492"/>
      <c r="N78" s="492"/>
      <c r="O78" s="483"/>
      <c r="P78" s="493"/>
      <c r="Q78" s="493"/>
      <c r="R78" s="50"/>
      <c r="S78" s="190" t="str">
        <f>AB82</f>
        <v>辻本　叔彦</v>
      </c>
      <c r="T78" s="631" t="s">
        <v>35</v>
      </c>
      <c r="U78" s="630" t="str">
        <f>AA82</f>
        <v>大阪市</v>
      </c>
      <c r="V78" s="628" t="s">
        <v>36</v>
      </c>
      <c r="W78" s="627">
        <v>8</v>
      </c>
      <c r="Y78" s="345" t="s">
        <v>104</v>
      </c>
      <c r="Z78" s="430">
        <v>5</v>
      </c>
      <c r="AA78" s="346" t="s">
        <v>115</v>
      </c>
      <c r="AB78" s="450" t="s">
        <v>339</v>
      </c>
      <c r="AC78" s="181"/>
      <c r="AD78" s="23"/>
      <c r="AE78" s="19"/>
    </row>
    <row r="79" spans="2:31" s="17" customFormat="1" ht="19.5" customHeight="1" thickBot="1">
      <c r="B79" s="627"/>
      <c r="C79" s="187" t="str">
        <f>AB79</f>
        <v>笹岡　信行</v>
      </c>
      <c r="D79" s="629"/>
      <c r="E79" s="629"/>
      <c r="F79" s="631"/>
      <c r="G79" s="566"/>
      <c r="H79" s="519"/>
      <c r="I79" s="500"/>
      <c r="J79" s="492"/>
      <c r="K79" s="483"/>
      <c r="L79" s="492"/>
      <c r="M79" s="492"/>
      <c r="N79" s="492"/>
      <c r="O79" s="483"/>
      <c r="P79" s="496"/>
      <c r="Q79" s="519"/>
      <c r="R79" s="52"/>
      <c r="S79" s="189" t="str">
        <f>AB83</f>
        <v>豊山　悦弘</v>
      </c>
      <c r="T79" s="631"/>
      <c r="U79" s="629"/>
      <c r="V79" s="628"/>
      <c r="W79" s="627"/>
      <c r="Y79" s="272" t="s">
        <v>104</v>
      </c>
      <c r="Z79" s="431">
        <v>5</v>
      </c>
      <c r="AA79" s="342"/>
      <c r="AB79" s="452" t="s">
        <v>340</v>
      </c>
      <c r="AC79" s="181"/>
      <c r="AD79" s="23"/>
      <c r="AE79" s="19"/>
    </row>
    <row r="80" spans="2:31" s="17" customFormat="1" ht="19.5" customHeight="1">
      <c r="B80" s="627"/>
      <c r="C80" s="187"/>
      <c r="D80" s="564"/>
      <c r="E80" s="564"/>
      <c r="F80" s="566"/>
      <c r="G80" s="566"/>
      <c r="H80" s="492"/>
      <c r="I80" s="497"/>
      <c r="J80" s="530" t="s">
        <v>510</v>
      </c>
      <c r="K80" s="483"/>
      <c r="L80" s="492"/>
      <c r="M80" s="492"/>
      <c r="N80" s="492"/>
      <c r="O80" s="530" t="s">
        <v>513</v>
      </c>
      <c r="P80" s="483"/>
      <c r="Q80" s="492"/>
      <c r="R80" s="49"/>
      <c r="S80" s="189"/>
      <c r="T80" s="631"/>
      <c r="U80" s="629"/>
      <c r="V80" s="628"/>
      <c r="W80" s="627"/>
      <c r="Y80" s="271" t="s">
        <v>103</v>
      </c>
      <c r="Z80" s="428">
        <v>6</v>
      </c>
      <c r="AA80" s="341" t="s">
        <v>114</v>
      </c>
      <c r="AB80" s="433" t="s">
        <v>212</v>
      </c>
      <c r="AC80" s="181"/>
      <c r="AD80" s="23"/>
      <c r="AE80" s="19"/>
    </row>
    <row r="81" spans="2:31" s="17" customFormat="1" ht="19.5" customHeight="1" thickBot="1">
      <c r="B81" s="627"/>
      <c r="C81" s="187"/>
      <c r="D81" s="564"/>
      <c r="E81" s="564"/>
      <c r="F81" s="566"/>
      <c r="G81" s="568"/>
      <c r="H81" s="492"/>
      <c r="I81" s="492"/>
      <c r="J81" s="496">
        <v>62</v>
      </c>
      <c r="K81" s="492"/>
      <c r="L81" s="492"/>
      <c r="M81" s="492"/>
      <c r="N81" s="492"/>
      <c r="O81" s="500">
        <v>64</v>
      </c>
      <c r="P81" s="483"/>
      <c r="Q81" s="492"/>
      <c r="R81" s="57"/>
      <c r="S81" s="189"/>
      <c r="T81" s="631"/>
      <c r="U81" s="629"/>
      <c r="V81" s="628"/>
      <c r="W81" s="627"/>
      <c r="Y81" s="343" t="s">
        <v>103</v>
      </c>
      <c r="Z81" s="429">
        <v>6</v>
      </c>
      <c r="AA81" s="344"/>
      <c r="AB81" s="434" t="s">
        <v>213</v>
      </c>
      <c r="AC81" s="181"/>
      <c r="AD81" s="23"/>
      <c r="AE81" s="19"/>
    </row>
    <row r="82" spans="2:31" s="17" customFormat="1" ht="19.5" customHeight="1">
      <c r="B82" s="627">
        <v>5</v>
      </c>
      <c r="C82" s="186" t="str">
        <f>AB76</f>
        <v>大内　一</v>
      </c>
      <c r="D82" s="629" t="s">
        <v>35</v>
      </c>
      <c r="E82" s="630" t="str">
        <f>AA76</f>
        <v>豊　能</v>
      </c>
      <c r="F82" s="631" t="s">
        <v>36</v>
      </c>
      <c r="G82" s="568"/>
      <c r="H82" s="492"/>
      <c r="I82" s="492"/>
      <c r="J82" s="483"/>
      <c r="K82" s="492"/>
      <c r="L82" s="492"/>
      <c r="M82" s="492"/>
      <c r="N82" s="492"/>
      <c r="O82" s="497"/>
      <c r="P82" s="483"/>
      <c r="Q82" s="492"/>
      <c r="R82" s="55"/>
      <c r="S82" s="191" t="str">
        <f>AB72</f>
        <v>辻本　豊</v>
      </c>
      <c r="T82" s="631" t="s">
        <v>35</v>
      </c>
      <c r="U82" s="630" t="str">
        <f>AA72</f>
        <v>泉　北</v>
      </c>
      <c r="V82" s="628" t="s">
        <v>36</v>
      </c>
      <c r="W82" s="627">
        <v>9</v>
      </c>
      <c r="Y82" s="345" t="s">
        <v>102</v>
      </c>
      <c r="Z82" s="430">
        <v>7</v>
      </c>
      <c r="AA82" s="346" t="s">
        <v>76</v>
      </c>
      <c r="AB82" s="433" t="s">
        <v>148</v>
      </c>
      <c r="AC82" s="181"/>
      <c r="AD82" s="23"/>
      <c r="AE82" s="19"/>
    </row>
    <row r="83" spans="2:31" s="17" customFormat="1" ht="19.5" customHeight="1" thickBot="1">
      <c r="B83" s="627"/>
      <c r="C83" s="187" t="str">
        <f>AB77</f>
        <v>吉川　肇</v>
      </c>
      <c r="D83" s="629"/>
      <c r="E83" s="629"/>
      <c r="F83" s="631"/>
      <c r="G83" s="579"/>
      <c r="H83" s="519"/>
      <c r="I83" s="519"/>
      <c r="J83" s="492"/>
      <c r="K83" s="492"/>
      <c r="L83" s="492"/>
      <c r="M83" s="492"/>
      <c r="N83" s="492"/>
      <c r="O83" s="602"/>
      <c r="P83" s="519"/>
      <c r="Q83" s="519"/>
      <c r="R83" s="52"/>
      <c r="S83" s="192" t="str">
        <f>AB73</f>
        <v>島田　茂樹</v>
      </c>
      <c r="T83" s="631"/>
      <c r="U83" s="629"/>
      <c r="V83" s="628"/>
      <c r="W83" s="627"/>
      <c r="Y83" s="343" t="s">
        <v>102</v>
      </c>
      <c r="Z83" s="429">
        <v>7</v>
      </c>
      <c r="AA83" s="344"/>
      <c r="AB83" s="434" t="s">
        <v>390</v>
      </c>
      <c r="AC83" s="181"/>
      <c r="AD83" s="23"/>
      <c r="AE83" s="19"/>
    </row>
    <row r="84" spans="1:31" s="17" customFormat="1" ht="20.25" customHeight="1">
      <c r="A84" s="20"/>
      <c r="B84" s="21"/>
      <c r="C84" s="64"/>
      <c r="D84" s="573"/>
      <c r="E84" s="578"/>
      <c r="F84" s="573"/>
      <c r="G84" s="573"/>
      <c r="H84" s="74"/>
      <c r="I84" s="74"/>
      <c r="J84" s="74"/>
      <c r="K84" s="74"/>
      <c r="L84" s="74"/>
      <c r="M84" s="74"/>
      <c r="N84" s="74"/>
      <c r="O84" s="74"/>
      <c r="P84" s="609"/>
      <c r="Q84" s="609"/>
      <c r="R84" s="25"/>
      <c r="S84" s="189"/>
      <c r="T84" s="573"/>
      <c r="U84" s="572"/>
      <c r="V84" s="573"/>
      <c r="W84" s="21"/>
      <c r="Y84" s="345" t="s">
        <v>108</v>
      </c>
      <c r="Z84" s="430">
        <v>8</v>
      </c>
      <c r="AA84" s="346" t="s">
        <v>79</v>
      </c>
      <c r="AB84" s="435" t="s">
        <v>311</v>
      </c>
      <c r="AC84" s="181"/>
      <c r="AD84" s="23"/>
      <c r="AE84" s="19"/>
    </row>
    <row r="85" spans="1:31" s="17" customFormat="1" ht="20.25" customHeight="1" thickBot="1">
      <c r="A85" s="20"/>
      <c r="B85" s="21"/>
      <c r="C85" s="64"/>
      <c r="D85" s="573"/>
      <c r="E85" s="578"/>
      <c r="F85" s="573"/>
      <c r="G85" s="581"/>
      <c r="H85" s="506"/>
      <c r="I85" s="74"/>
      <c r="J85" s="506"/>
      <c r="K85" s="506"/>
      <c r="L85" s="506"/>
      <c r="M85" s="506"/>
      <c r="N85" s="506"/>
      <c r="O85" s="506"/>
      <c r="P85" s="506"/>
      <c r="Q85" s="506"/>
      <c r="R85" s="26"/>
      <c r="S85" s="189"/>
      <c r="T85" s="573"/>
      <c r="U85" s="572"/>
      <c r="V85" s="573"/>
      <c r="W85" s="21"/>
      <c r="Y85" s="272" t="s">
        <v>108</v>
      </c>
      <c r="Z85" s="431">
        <v>8</v>
      </c>
      <c r="AA85" s="342"/>
      <c r="AB85" s="448" t="s">
        <v>312</v>
      </c>
      <c r="AC85" s="181"/>
      <c r="AD85" s="23"/>
      <c r="AE85" s="19"/>
    </row>
    <row r="86" spans="1:31" s="17" customFormat="1" ht="20.25" customHeight="1">
      <c r="A86" s="20"/>
      <c r="B86" s="21"/>
      <c r="C86" s="36"/>
      <c r="D86" s="573"/>
      <c r="E86" s="578"/>
      <c r="F86" s="573"/>
      <c r="G86" s="573"/>
      <c r="H86" s="506"/>
      <c r="I86" s="74"/>
      <c r="J86" s="506"/>
      <c r="K86" s="506"/>
      <c r="L86" s="506"/>
      <c r="M86" s="506"/>
      <c r="N86" s="506"/>
      <c r="O86" s="506"/>
      <c r="P86" s="506"/>
      <c r="Q86" s="506"/>
      <c r="R86" s="26"/>
      <c r="S86" s="189"/>
      <c r="T86" s="573"/>
      <c r="U86" s="572"/>
      <c r="V86" s="573"/>
      <c r="W86" s="21"/>
      <c r="Y86" s="271" t="s">
        <v>106</v>
      </c>
      <c r="Z86" s="428">
        <v>9</v>
      </c>
      <c r="AA86" s="341" t="s">
        <v>81</v>
      </c>
      <c r="AB86" s="449" t="s">
        <v>394</v>
      </c>
      <c r="AC86" s="181"/>
      <c r="AD86" s="23"/>
      <c r="AE86" s="19"/>
    </row>
    <row r="87" spans="1:31" s="17" customFormat="1" ht="20.25" customHeight="1" thickBot="1">
      <c r="A87" s="60"/>
      <c r="B87" s="59"/>
      <c r="C87" s="188"/>
      <c r="D87" s="574"/>
      <c r="E87" s="582"/>
      <c r="F87" s="574"/>
      <c r="G87" s="5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27"/>
      <c r="S87" s="193"/>
      <c r="T87" s="574"/>
      <c r="U87" s="584"/>
      <c r="V87" s="574"/>
      <c r="W87" s="59"/>
      <c r="X87" s="112"/>
      <c r="Y87" s="343" t="s">
        <v>106</v>
      </c>
      <c r="Z87" s="429">
        <v>9</v>
      </c>
      <c r="AA87" s="344"/>
      <c r="AB87" s="451" t="s">
        <v>394</v>
      </c>
      <c r="AC87" s="181"/>
      <c r="AD87" s="23"/>
      <c r="AE87" s="19"/>
    </row>
    <row r="88" ht="17.25">
      <c r="X88" s="41"/>
    </row>
  </sheetData>
  <sheetProtection/>
  <mergeCells count="282">
    <mergeCell ref="K76:L76"/>
    <mergeCell ref="K77:L77"/>
    <mergeCell ref="M76:N76"/>
    <mergeCell ref="M77:N77"/>
    <mergeCell ref="L69:M69"/>
    <mergeCell ref="L70:M70"/>
    <mergeCell ref="L3:M3"/>
    <mergeCell ref="L4:M4"/>
    <mergeCell ref="L46:M46"/>
    <mergeCell ref="L47:M47"/>
    <mergeCell ref="K56:L56"/>
    <mergeCell ref="K57:L57"/>
    <mergeCell ref="M56:N56"/>
    <mergeCell ref="M57:N57"/>
    <mergeCell ref="V38:V39"/>
    <mergeCell ref="W38:W39"/>
    <mergeCell ref="F36:F37"/>
    <mergeCell ref="B38:B39"/>
    <mergeCell ref="D38:D39"/>
    <mergeCell ref="E38:E39"/>
    <mergeCell ref="F38:F39"/>
    <mergeCell ref="T38:T39"/>
    <mergeCell ref="U38:U39"/>
    <mergeCell ref="V34:V35"/>
    <mergeCell ref="W34:W35"/>
    <mergeCell ref="T36:T37"/>
    <mergeCell ref="U36:U37"/>
    <mergeCell ref="V36:V37"/>
    <mergeCell ref="B36:B37"/>
    <mergeCell ref="D36:D37"/>
    <mergeCell ref="E36:E37"/>
    <mergeCell ref="W36:W37"/>
    <mergeCell ref="B34:B35"/>
    <mergeCell ref="D34:D35"/>
    <mergeCell ref="E34:E35"/>
    <mergeCell ref="F34:F35"/>
    <mergeCell ref="T34:T35"/>
    <mergeCell ref="U34:U35"/>
    <mergeCell ref="V30:V31"/>
    <mergeCell ref="D30:D31"/>
    <mergeCell ref="E30:E31"/>
    <mergeCell ref="F30:F31"/>
    <mergeCell ref="T30:T31"/>
    <mergeCell ref="W30:W31"/>
    <mergeCell ref="B32:B33"/>
    <mergeCell ref="D32:D33"/>
    <mergeCell ref="E32:E33"/>
    <mergeCell ref="F32:F33"/>
    <mergeCell ref="T32:T33"/>
    <mergeCell ref="U32:U33"/>
    <mergeCell ref="V32:V33"/>
    <mergeCell ref="W32:W33"/>
    <mergeCell ref="B30:B31"/>
    <mergeCell ref="U30:U31"/>
    <mergeCell ref="W26:W27"/>
    <mergeCell ref="B28:B29"/>
    <mergeCell ref="D28:D29"/>
    <mergeCell ref="E28:E29"/>
    <mergeCell ref="F28:F29"/>
    <mergeCell ref="T28:T29"/>
    <mergeCell ref="U28:U29"/>
    <mergeCell ref="V28:V29"/>
    <mergeCell ref="W28:W29"/>
    <mergeCell ref="V24:V25"/>
    <mergeCell ref="W24:W25"/>
    <mergeCell ref="F22:F23"/>
    <mergeCell ref="B26:B27"/>
    <mergeCell ref="D26:D27"/>
    <mergeCell ref="E26:E27"/>
    <mergeCell ref="F26:F27"/>
    <mergeCell ref="T26:T27"/>
    <mergeCell ref="U26:U27"/>
    <mergeCell ref="V26:V27"/>
    <mergeCell ref="B22:B23"/>
    <mergeCell ref="D22:D23"/>
    <mergeCell ref="E22:E23"/>
    <mergeCell ref="W22:W23"/>
    <mergeCell ref="B24:B25"/>
    <mergeCell ref="D24:D25"/>
    <mergeCell ref="E24:E25"/>
    <mergeCell ref="F24:F25"/>
    <mergeCell ref="T24:T25"/>
    <mergeCell ref="U24:U25"/>
    <mergeCell ref="V20:V21"/>
    <mergeCell ref="W20:W21"/>
    <mergeCell ref="F18:F19"/>
    <mergeCell ref="T22:T23"/>
    <mergeCell ref="U22:U23"/>
    <mergeCell ref="V22:V23"/>
    <mergeCell ref="B20:B21"/>
    <mergeCell ref="D20:D21"/>
    <mergeCell ref="E20:E21"/>
    <mergeCell ref="F20:F21"/>
    <mergeCell ref="T20:T21"/>
    <mergeCell ref="U20:U21"/>
    <mergeCell ref="V16:V17"/>
    <mergeCell ref="W16:W17"/>
    <mergeCell ref="T18:T19"/>
    <mergeCell ref="U18:U19"/>
    <mergeCell ref="V18:V19"/>
    <mergeCell ref="B18:B19"/>
    <mergeCell ref="D18:D19"/>
    <mergeCell ref="E18:E19"/>
    <mergeCell ref="W18:W19"/>
    <mergeCell ref="B16:B17"/>
    <mergeCell ref="D16:D17"/>
    <mergeCell ref="E16:E17"/>
    <mergeCell ref="F16:F17"/>
    <mergeCell ref="T16:T17"/>
    <mergeCell ref="U16:U17"/>
    <mergeCell ref="V12:V13"/>
    <mergeCell ref="D12:D13"/>
    <mergeCell ref="E12:E13"/>
    <mergeCell ref="F12:F13"/>
    <mergeCell ref="T12:T13"/>
    <mergeCell ref="W12:W13"/>
    <mergeCell ref="B14:B15"/>
    <mergeCell ref="D14:D15"/>
    <mergeCell ref="E14:E15"/>
    <mergeCell ref="F14:F15"/>
    <mergeCell ref="T14:T15"/>
    <mergeCell ref="U14:U15"/>
    <mergeCell ref="V14:V15"/>
    <mergeCell ref="W14:W15"/>
    <mergeCell ref="B12:B13"/>
    <mergeCell ref="U12:U13"/>
    <mergeCell ref="V8:V9"/>
    <mergeCell ref="W8:W9"/>
    <mergeCell ref="B10:B11"/>
    <mergeCell ref="D10:D11"/>
    <mergeCell ref="E10:E11"/>
    <mergeCell ref="F10:F11"/>
    <mergeCell ref="T10:T11"/>
    <mergeCell ref="U10:U11"/>
    <mergeCell ref="V10:V11"/>
    <mergeCell ref="W10:W11"/>
    <mergeCell ref="B8:B9"/>
    <mergeCell ref="D8:D9"/>
    <mergeCell ref="E8:E9"/>
    <mergeCell ref="F8:F9"/>
    <mergeCell ref="T8:T9"/>
    <mergeCell ref="U8:U9"/>
    <mergeCell ref="W4:W5"/>
    <mergeCell ref="B6:B7"/>
    <mergeCell ref="D6:D7"/>
    <mergeCell ref="E6:E7"/>
    <mergeCell ref="F6:F7"/>
    <mergeCell ref="T6:T7"/>
    <mergeCell ref="U6:U7"/>
    <mergeCell ref="V6:V7"/>
    <mergeCell ref="W6:W7"/>
    <mergeCell ref="F4:F5"/>
    <mergeCell ref="T4:T5"/>
    <mergeCell ref="U4:U5"/>
    <mergeCell ref="V4:V5"/>
    <mergeCell ref="B4:B5"/>
    <mergeCell ref="D4:D5"/>
    <mergeCell ref="E4:E5"/>
    <mergeCell ref="T47:T48"/>
    <mergeCell ref="U47:U48"/>
    <mergeCell ref="V47:V48"/>
    <mergeCell ref="W47:W48"/>
    <mergeCell ref="I44:P44"/>
    <mergeCell ref="B47:B48"/>
    <mergeCell ref="D47:D48"/>
    <mergeCell ref="E47:E48"/>
    <mergeCell ref="F47:F48"/>
    <mergeCell ref="T49:T50"/>
    <mergeCell ref="U49:U50"/>
    <mergeCell ref="V49:V50"/>
    <mergeCell ref="W49:W50"/>
    <mergeCell ref="B49:B50"/>
    <mergeCell ref="D49:D50"/>
    <mergeCell ref="E49:E50"/>
    <mergeCell ref="F49:F50"/>
    <mergeCell ref="T51:T52"/>
    <mergeCell ref="U51:U52"/>
    <mergeCell ref="V51:V52"/>
    <mergeCell ref="W51:W52"/>
    <mergeCell ref="B51:B52"/>
    <mergeCell ref="D51:D52"/>
    <mergeCell ref="E51:E52"/>
    <mergeCell ref="F51:F52"/>
    <mergeCell ref="T53:T54"/>
    <mergeCell ref="U53:U54"/>
    <mergeCell ref="V53:V54"/>
    <mergeCell ref="W53:W54"/>
    <mergeCell ref="B53:B54"/>
    <mergeCell ref="D53:D54"/>
    <mergeCell ref="E53:E54"/>
    <mergeCell ref="F53:F54"/>
    <mergeCell ref="T55:T56"/>
    <mergeCell ref="U55:U56"/>
    <mergeCell ref="V55:V56"/>
    <mergeCell ref="W55:W56"/>
    <mergeCell ref="B55:B56"/>
    <mergeCell ref="D55:D56"/>
    <mergeCell ref="E55:E56"/>
    <mergeCell ref="F55:F56"/>
    <mergeCell ref="T57:T58"/>
    <mergeCell ref="U57:U58"/>
    <mergeCell ref="V57:V58"/>
    <mergeCell ref="W57:W58"/>
    <mergeCell ref="B57:B58"/>
    <mergeCell ref="D57:D58"/>
    <mergeCell ref="E57:E58"/>
    <mergeCell ref="F57:F58"/>
    <mergeCell ref="T59:T60"/>
    <mergeCell ref="U59:U60"/>
    <mergeCell ref="V59:V60"/>
    <mergeCell ref="W59:W60"/>
    <mergeCell ref="B59:B60"/>
    <mergeCell ref="D59:D60"/>
    <mergeCell ref="E59:E60"/>
    <mergeCell ref="F59:F60"/>
    <mergeCell ref="T61:T62"/>
    <mergeCell ref="U61:U62"/>
    <mergeCell ref="V61:V62"/>
    <mergeCell ref="W61:W62"/>
    <mergeCell ref="B61:B62"/>
    <mergeCell ref="D61:D62"/>
    <mergeCell ref="E61:E62"/>
    <mergeCell ref="F61:F62"/>
    <mergeCell ref="U63:U64"/>
    <mergeCell ref="V63:V64"/>
    <mergeCell ref="W63:W64"/>
    <mergeCell ref="B63:B64"/>
    <mergeCell ref="D63:D64"/>
    <mergeCell ref="E63:E64"/>
    <mergeCell ref="F63:F64"/>
    <mergeCell ref="A70:A71"/>
    <mergeCell ref="B70:B71"/>
    <mergeCell ref="D70:D71"/>
    <mergeCell ref="E70:E71"/>
    <mergeCell ref="F70:F71"/>
    <mergeCell ref="T63:T64"/>
    <mergeCell ref="W72:W73"/>
    <mergeCell ref="T70:T71"/>
    <mergeCell ref="U70:U71"/>
    <mergeCell ref="V70:V71"/>
    <mergeCell ref="W70:W71"/>
    <mergeCell ref="I67:P67"/>
    <mergeCell ref="W76:W77"/>
    <mergeCell ref="B73:B74"/>
    <mergeCell ref="D73:D74"/>
    <mergeCell ref="E73:E74"/>
    <mergeCell ref="F73:F74"/>
    <mergeCell ref="T74:T75"/>
    <mergeCell ref="U74:U75"/>
    <mergeCell ref="T72:T73"/>
    <mergeCell ref="U72:U73"/>
    <mergeCell ref="V72:V73"/>
    <mergeCell ref="U78:U79"/>
    <mergeCell ref="V74:V75"/>
    <mergeCell ref="W74:W75"/>
    <mergeCell ref="B75:B76"/>
    <mergeCell ref="D75:D76"/>
    <mergeCell ref="E75:E76"/>
    <mergeCell ref="F75:F76"/>
    <mergeCell ref="T76:T77"/>
    <mergeCell ref="U76:U77"/>
    <mergeCell ref="V76:V77"/>
    <mergeCell ref="W82:W83"/>
    <mergeCell ref="W78:W79"/>
    <mergeCell ref="B78:B79"/>
    <mergeCell ref="D78:D79"/>
    <mergeCell ref="E78:E79"/>
    <mergeCell ref="F78:F79"/>
    <mergeCell ref="T80:T81"/>
    <mergeCell ref="U80:U81"/>
    <mergeCell ref="V80:V81"/>
    <mergeCell ref="T78:T79"/>
    <mergeCell ref="B80:B81"/>
    <mergeCell ref="V78:V79"/>
    <mergeCell ref="W80:W81"/>
    <mergeCell ref="B82:B83"/>
    <mergeCell ref="D82:D83"/>
    <mergeCell ref="E82:E83"/>
    <mergeCell ref="F82:F83"/>
    <mergeCell ref="T82:T83"/>
    <mergeCell ref="U82:U83"/>
    <mergeCell ref="V82:V83"/>
  </mergeCells>
  <printOptions horizontalCentered="1" verticalCentered="1"/>
  <pageMargins left="0.3675" right="0.3675" top="0.3937007874015748" bottom="0.3937007874015748" header="0.5118110236220472" footer="0.5118110236220472"/>
  <pageSetup fitToHeight="2" horizontalDpi="600" verticalDpi="600" orientation="portrait" paperSize="9" scale="72" r:id="rId1"/>
  <rowBreaks count="1" manualBreakCount="1">
    <brk id="41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86"/>
  <sheetViews>
    <sheetView zoomScalePageLayoutView="0" workbookViewId="0" topLeftCell="B49">
      <selection activeCell="Q65" sqref="Q65"/>
    </sheetView>
  </sheetViews>
  <sheetFormatPr defaultColWidth="9.00390625" defaultRowHeight="13.5" outlineLevelCol="1"/>
  <cols>
    <col min="1" max="1" width="2.125" style="37" customWidth="1"/>
    <col min="2" max="2" width="4.75390625" style="37" customWidth="1"/>
    <col min="3" max="3" width="14.125" style="38" customWidth="1"/>
    <col min="4" max="4" width="1.4921875" style="39" customWidth="1"/>
    <col min="5" max="5" width="6.375" style="560" customWidth="1"/>
    <col min="6" max="6" width="1.75390625" style="45" customWidth="1"/>
    <col min="7" max="7" width="3.625" style="37" customWidth="1" outlineLevel="1"/>
    <col min="8" max="8" width="8.875" style="62" customWidth="1" outlineLevel="1"/>
    <col min="9" max="9" width="9.375" style="62" customWidth="1" outlineLevel="1"/>
    <col min="10" max="10" width="9.625" style="62" customWidth="1" outlineLevel="1"/>
    <col min="11" max="11" width="9.375" style="62" customWidth="1" outlineLevel="1"/>
    <col min="12" max="12" width="9.125" style="62" customWidth="1" outlineLevel="1"/>
    <col min="13" max="13" width="10.875" style="62" customWidth="1" outlineLevel="1"/>
    <col min="14" max="14" width="7.625" style="62" customWidth="1" outlineLevel="1"/>
    <col min="15" max="15" width="9.25390625" style="62" customWidth="1" outlineLevel="1"/>
    <col min="16" max="16" width="9.25390625" style="484" customWidth="1" outlineLevel="1"/>
    <col min="17" max="17" width="8.00390625" style="62" customWidth="1" outlineLevel="1"/>
    <col min="18" max="18" width="4.375" style="44" customWidth="1" outlineLevel="1"/>
    <col min="19" max="19" width="15.625" style="38" customWidth="1"/>
    <col min="20" max="20" width="1.4921875" style="561" customWidth="1"/>
    <col min="21" max="21" width="6.875" style="560" customWidth="1"/>
    <col min="22" max="22" width="1.75390625" style="560" customWidth="1"/>
    <col min="23" max="23" width="4.75390625" style="37" customWidth="1"/>
    <col min="24" max="24" width="4.875" style="37" customWidth="1"/>
    <col min="25" max="25" width="5.375" style="37" customWidth="1"/>
    <col min="26" max="26" width="6.625" style="214" customWidth="1"/>
    <col min="27" max="27" width="11.625" style="45" customWidth="1"/>
    <col min="28" max="30" width="17.75390625" style="40" customWidth="1"/>
    <col min="31" max="31" width="15.50390625" style="41" customWidth="1"/>
    <col min="32" max="32" width="1.625" style="37" customWidth="1"/>
    <col min="33" max="33" width="4.625" style="37" customWidth="1"/>
    <col min="34" max="16384" width="9.00390625" style="37" customWidth="1"/>
  </cols>
  <sheetData>
    <row r="1" spans="5:11" ht="26.25" customHeight="1">
      <c r="E1" s="38" t="str">
        <f>'ﾄﾞﾛｰ作成用名簿'!E1</f>
        <v>第17回なみはや国体メモリアル大阪府知事杯テニス大会</v>
      </c>
      <c r="G1" s="38"/>
      <c r="H1" s="38"/>
      <c r="I1" s="38"/>
      <c r="J1" s="38"/>
      <c r="K1" s="38"/>
    </row>
    <row r="2" spans="6:26" ht="24" customHeight="1">
      <c r="F2" s="40"/>
      <c r="G2" s="41"/>
      <c r="H2" s="485"/>
      <c r="J2" s="486" t="s">
        <v>58</v>
      </c>
      <c r="K2" s="487"/>
      <c r="L2" s="487"/>
      <c r="M2" s="487"/>
      <c r="N2" s="487"/>
      <c r="O2" s="487"/>
      <c r="P2" s="488"/>
      <c r="Q2" s="489"/>
      <c r="T2" s="562"/>
      <c r="Z2" s="216" t="s">
        <v>92</v>
      </c>
    </row>
    <row r="3" spans="12:32" ht="38.25" customHeight="1" thickBot="1">
      <c r="L3" s="663" t="s">
        <v>449</v>
      </c>
      <c r="M3" s="664"/>
      <c r="N3" s="490"/>
      <c r="Y3" s="211"/>
      <c r="Z3" s="212" t="s">
        <v>51</v>
      </c>
      <c r="AA3" s="213" t="s">
        <v>7</v>
      </c>
      <c r="AB3" s="369" t="s">
        <v>8</v>
      </c>
      <c r="AC3" s="369" t="s">
        <v>9</v>
      </c>
      <c r="AD3" s="369" t="s">
        <v>10</v>
      </c>
      <c r="AE3" s="369" t="s">
        <v>11</v>
      </c>
      <c r="AF3" s="43"/>
    </row>
    <row r="4" spans="1:32" s="17" customFormat="1" ht="25.5" customHeight="1">
      <c r="A4" s="20"/>
      <c r="B4" s="627">
        <v>1</v>
      </c>
      <c r="C4" s="527" t="s">
        <v>403</v>
      </c>
      <c r="D4" s="659" t="s">
        <v>35</v>
      </c>
      <c r="E4" s="630" t="str">
        <f>AA4</f>
        <v>三　島</v>
      </c>
      <c r="F4" s="660" t="s">
        <v>36</v>
      </c>
      <c r="G4" s="48"/>
      <c r="H4" s="491"/>
      <c r="I4" s="492"/>
      <c r="J4" s="493"/>
      <c r="K4" s="493"/>
      <c r="L4" s="642">
        <v>64</v>
      </c>
      <c r="M4" s="642"/>
      <c r="N4" s="492"/>
      <c r="O4" s="492"/>
      <c r="P4" s="492"/>
      <c r="Q4" s="492"/>
      <c r="R4" s="49"/>
      <c r="S4" s="186" t="str">
        <f>AB14</f>
        <v>中村　園子</v>
      </c>
      <c r="T4" s="631" t="s">
        <v>35</v>
      </c>
      <c r="U4" s="630" t="str">
        <f>AA14</f>
        <v>南河内</v>
      </c>
      <c r="V4" s="628" t="s">
        <v>36</v>
      </c>
      <c r="W4" s="627">
        <v>19</v>
      </c>
      <c r="X4" s="21"/>
      <c r="Y4" s="271" t="s">
        <v>109</v>
      </c>
      <c r="Z4" s="370">
        <v>1</v>
      </c>
      <c r="AA4" s="341" t="s">
        <v>117</v>
      </c>
      <c r="AB4" s="470" t="s">
        <v>242</v>
      </c>
      <c r="AC4" s="471" t="s">
        <v>243</v>
      </c>
      <c r="AD4" s="471" t="s">
        <v>244</v>
      </c>
      <c r="AE4" s="472" t="s">
        <v>245</v>
      </c>
      <c r="AF4" s="110"/>
    </row>
    <row r="5" spans="1:32" s="17" customFormat="1" ht="25.5" customHeight="1" thickBot="1">
      <c r="A5" s="20"/>
      <c r="B5" s="627"/>
      <c r="C5" s="528" t="s">
        <v>404</v>
      </c>
      <c r="D5" s="659"/>
      <c r="E5" s="629"/>
      <c r="F5" s="660"/>
      <c r="G5" s="47"/>
      <c r="H5" s="500"/>
      <c r="I5" s="587" t="s">
        <v>401</v>
      </c>
      <c r="J5" s="568"/>
      <c r="K5" s="568"/>
      <c r="L5" s="568"/>
      <c r="M5" s="587"/>
      <c r="N5" s="568"/>
      <c r="O5" s="568"/>
      <c r="P5" s="568" t="s">
        <v>412</v>
      </c>
      <c r="Q5" s="496"/>
      <c r="R5" s="52"/>
      <c r="S5" s="187" t="str">
        <f>AB15</f>
        <v>村田　利江子</v>
      </c>
      <c r="T5" s="631"/>
      <c r="U5" s="629"/>
      <c r="V5" s="628"/>
      <c r="W5" s="627"/>
      <c r="X5" s="21"/>
      <c r="Y5" s="272" t="s">
        <v>109</v>
      </c>
      <c r="Z5" s="371">
        <v>1</v>
      </c>
      <c r="AA5" s="342"/>
      <c r="AB5" s="383" t="s">
        <v>246</v>
      </c>
      <c r="AC5" s="384" t="s">
        <v>247</v>
      </c>
      <c r="AD5" s="384" t="s">
        <v>248</v>
      </c>
      <c r="AE5" s="387" t="s">
        <v>249</v>
      </c>
      <c r="AF5" s="110"/>
    </row>
    <row r="6" spans="2:32" s="17" customFormat="1" ht="25.5" customHeight="1">
      <c r="B6" s="627">
        <v>2</v>
      </c>
      <c r="C6" s="186" t="str">
        <f>AD8</f>
        <v>浅井　真貴</v>
      </c>
      <c r="D6" s="659" t="s">
        <v>35</v>
      </c>
      <c r="E6" s="630" t="str">
        <f>AA8</f>
        <v>北河内</v>
      </c>
      <c r="F6" s="660" t="s">
        <v>36</v>
      </c>
      <c r="G6" s="49"/>
      <c r="H6" s="492"/>
      <c r="I6" s="520">
        <v>60</v>
      </c>
      <c r="J6" s="483"/>
      <c r="K6" s="492"/>
      <c r="L6" s="492"/>
      <c r="M6" s="483"/>
      <c r="N6" s="492"/>
      <c r="O6" s="492"/>
      <c r="P6" s="520">
        <v>61</v>
      </c>
      <c r="Q6" s="495"/>
      <c r="R6" s="51"/>
      <c r="S6" s="186" t="str">
        <f>AD20</f>
        <v>石川　ひろみ</v>
      </c>
      <c r="T6" s="631" t="s">
        <v>35</v>
      </c>
      <c r="U6" s="630" t="str">
        <f>AA20</f>
        <v>泉　南</v>
      </c>
      <c r="V6" s="628" t="s">
        <v>36</v>
      </c>
      <c r="W6" s="627">
        <v>20</v>
      </c>
      <c r="X6" s="21"/>
      <c r="Y6" s="271" t="s">
        <v>103</v>
      </c>
      <c r="Z6" s="370">
        <v>2</v>
      </c>
      <c r="AA6" s="341" t="s">
        <v>114</v>
      </c>
      <c r="AB6" s="395" t="s">
        <v>214</v>
      </c>
      <c r="AC6" s="373" t="s">
        <v>215</v>
      </c>
      <c r="AD6" s="373" t="s">
        <v>216</v>
      </c>
      <c r="AE6" s="374" t="s">
        <v>217</v>
      </c>
      <c r="AF6" s="110"/>
    </row>
    <row r="7" spans="2:32" s="17" customFormat="1" ht="25.5" customHeight="1" thickBot="1">
      <c r="B7" s="627"/>
      <c r="C7" s="528" t="s">
        <v>405</v>
      </c>
      <c r="D7" s="659"/>
      <c r="E7" s="629"/>
      <c r="F7" s="660"/>
      <c r="G7" s="53"/>
      <c r="H7" s="592" t="s">
        <v>401</v>
      </c>
      <c r="I7" s="587"/>
      <c r="J7" s="587" t="s">
        <v>401</v>
      </c>
      <c r="K7" s="568"/>
      <c r="L7" s="568"/>
      <c r="M7" s="587"/>
      <c r="N7" s="568"/>
      <c r="O7" s="587" t="s">
        <v>446</v>
      </c>
      <c r="P7" s="587"/>
      <c r="Q7" s="492"/>
      <c r="R7" s="49"/>
      <c r="S7" s="187" t="str">
        <f>AD21</f>
        <v>北川　章代</v>
      </c>
      <c r="T7" s="631"/>
      <c r="U7" s="629"/>
      <c r="V7" s="628"/>
      <c r="W7" s="627"/>
      <c r="X7" s="21"/>
      <c r="Y7" s="272" t="s">
        <v>103</v>
      </c>
      <c r="Z7" s="371">
        <v>2</v>
      </c>
      <c r="AA7" s="342"/>
      <c r="AB7" s="396" t="s">
        <v>218</v>
      </c>
      <c r="AC7" s="376" t="s">
        <v>219</v>
      </c>
      <c r="AD7" s="376" t="s">
        <v>220</v>
      </c>
      <c r="AE7" s="377" t="s">
        <v>221</v>
      </c>
      <c r="AF7" s="110"/>
    </row>
    <row r="8" spans="2:33" s="17" customFormat="1" ht="25.5" customHeight="1">
      <c r="B8" s="627">
        <v>3</v>
      </c>
      <c r="C8" s="186" t="str">
        <f>AE12</f>
        <v>今出川　教子</v>
      </c>
      <c r="D8" s="659" t="s">
        <v>35</v>
      </c>
      <c r="E8" s="630" t="str">
        <f>AA12</f>
        <v>泉　北</v>
      </c>
      <c r="F8" s="660" t="s">
        <v>36</v>
      </c>
      <c r="G8" s="48"/>
      <c r="H8" s="496">
        <v>63</v>
      </c>
      <c r="I8" s="492"/>
      <c r="J8" s="520">
        <v>62</v>
      </c>
      <c r="K8" s="483"/>
      <c r="L8" s="492"/>
      <c r="M8" s="483"/>
      <c r="N8" s="492"/>
      <c r="O8" s="520">
        <v>64</v>
      </c>
      <c r="P8" s="483"/>
      <c r="Q8" s="492"/>
      <c r="R8" s="49"/>
      <c r="S8" s="186" t="str">
        <f>AD4</f>
        <v>築地　深雪</v>
      </c>
      <c r="T8" s="631" t="s">
        <v>35</v>
      </c>
      <c r="U8" s="630" t="str">
        <f>AA4</f>
        <v>三　島</v>
      </c>
      <c r="V8" s="628" t="s">
        <v>36</v>
      </c>
      <c r="W8" s="627">
        <v>21</v>
      </c>
      <c r="X8" s="21"/>
      <c r="Y8" s="271" t="s">
        <v>108</v>
      </c>
      <c r="Z8" s="370">
        <v>3</v>
      </c>
      <c r="AA8" s="341" t="s">
        <v>79</v>
      </c>
      <c r="AB8" s="395" t="s">
        <v>313</v>
      </c>
      <c r="AC8" s="403" t="s">
        <v>314</v>
      </c>
      <c r="AD8" s="381" t="s">
        <v>315</v>
      </c>
      <c r="AE8" s="374" t="s">
        <v>316</v>
      </c>
      <c r="AF8" s="111"/>
      <c r="AG8" s="19"/>
    </row>
    <row r="9" spans="2:33" s="17" customFormat="1" ht="25.5" customHeight="1" thickBot="1">
      <c r="B9" s="627"/>
      <c r="C9" s="187" t="str">
        <f>AE13</f>
        <v>牧野　弘江</v>
      </c>
      <c r="D9" s="659"/>
      <c r="E9" s="629"/>
      <c r="F9" s="660"/>
      <c r="G9" s="47"/>
      <c r="H9" s="493"/>
      <c r="I9" s="492"/>
      <c r="J9" s="483"/>
      <c r="K9" s="483"/>
      <c r="L9" s="492"/>
      <c r="M9" s="483"/>
      <c r="N9" s="492"/>
      <c r="O9" s="587"/>
      <c r="P9" s="587" t="s">
        <v>446</v>
      </c>
      <c r="Q9" s="496"/>
      <c r="R9" s="52"/>
      <c r="S9" s="187" t="str">
        <f>AD5</f>
        <v>井上　和美</v>
      </c>
      <c r="T9" s="631"/>
      <c r="U9" s="629"/>
      <c r="V9" s="628"/>
      <c r="W9" s="627"/>
      <c r="X9" s="21"/>
      <c r="Y9" s="272" t="s">
        <v>108</v>
      </c>
      <c r="Z9" s="371">
        <v>3</v>
      </c>
      <c r="AA9" s="342"/>
      <c r="AB9" s="453" t="s">
        <v>317</v>
      </c>
      <c r="AC9" s="454" t="s">
        <v>318</v>
      </c>
      <c r="AD9" s="455" t="s">
        <v>319</v>
      </c>
      <c r="AE9" s="456" t="s">
        <v>320</v>
      </c>
      <c r="AF9" s="111"/>
      <c r="AG9" s="19"/>
    </row>
    <row r="10" spans="2:33" s="17" customFormat="1" ht="25.5" customHeight="1">
      <c r="B10" s="627">
        <v>4</v>
      </c>
      <c r="C10" s="186" t="str">
        <f>AD16</f>
        <v>鈴木　美香</v>
      </c>
      <c r="D10" s="659" t="s">
        <v>35</v>
      </c>
      <c r="E10" s="630" t="str">
        <f>AA16</f>
        <v>大阪市</v>
      </c>
      <c r="F10" s="660" t="s">
        <v>36</v>
      </c>
      <c r="G10" s="48"/>
      <c r="H10" s="492"/>
      <c r="I10" s="497"/>
      <c r="J10" s="492"/>
      <c r="K10" s="483"/>
      <c r="L10" s="492"/>
      <c r="M10" s="483"/>
      <c r="N10" s="492"/>
      <c r="O10" s="483"/>
      <c r="P10" s="500">
        <v>63</v>
      </c>
      <c r="Q10" s="495"/>
      <c r="R10" s="51"/>
      <c r="S10" s="186" t="str">
        <f>AC12</f>
        <v>斉藤　恵子</v>
      </c>
      <c r="T10" s="631" t="s">
        <v>35</v>
      </c>
      <c r="U10" s="630" t="str">
        <f>AA12</f>
        <v>泉　北</v>
      </c>
      <c r="V10" s="628" t="s">
        <v>36</v>
      </c>
      <c r="W10" s="627">
        <v>22</v>
      </c>
      <c r="X10" s="21"/>
      <c r="Y10" s="271" t="s">
        <v>107</v>
      </c>
      <c r="Z10" s="370">
        <v>4</v>
      </c>
      <c r="AA10" s="341" t="s">
        <v>80</v>
      </c>
      <c r="AB10" s="372" t="s">
        <v>161</v>
      </c>
      <c r="AC10" s="382" t="s">
        <v>367</v>
      </c>
      <c r="AD10" s="381" t="s">
        <v>368</v>
      </c>
      <c r="AE10" s="386" t="s">
        <v>369</v>
      </c>
      <c r="AF10" s="111"/>
      <c r="AG10" s="19"/>
    </row>
    <row r="11" spans="2:33" s="17" customFormat="1" ht="25.5" customHeight="1" thickBot="1">
      <c r="B11" s="627"/>
      <c r="C11" s="187" t="str">
        <f>AD17</f>
        <v>廣戸　佳菜子</v>
      </c>
      <c r="D11" s="659"/>
      <c r="E11" s="629"/>
      <c r="F11" s="660"/>
      <c r="G11" s="47"/>
      <c r="H11" s="591"/>
      <c r="I11" s="590" t="s">
        <v>402</v>
      </c>
      <c r="J11" s="568"/>
      <c r="K11" s="483"/>
      <c r="L11" s="492"/>
      <c r="M11" s="483"/>
      <c r="N11" s="492"/>
      <c r="O11" s="483"/>
      <c r="P11" s="492"/>
      <c r="Q11" s="492"/>
      <c r="R11" s="52"/>
      <c r="S11" s="187" t="str">
        <f>AC13</f>
        <v>中川　和美</v>
      </c>
      <c r="T11" s="631"/>
      <c r="U11" s="629"/>
      <c r="V11" s="628"/>
      <c r="W11" s="627"/>
      <c r="X11" s="21"/>
      <c r="Y11" s="272" t="s">
        <v>107</v>
      </c>
      <c r="Z11" s="371">
        <v>4</v>
      </c>
      <c r="AA11" s="342"/>
      <c r="AB11" s="388" t="s">
        <v>163</v>
      </c>
      <c r="AC11" s="385" t="s">
        <v>375</v>
      </c>
      <c r="AD11" s="385" t="s">
        <v>370</v>
      </c>
      <c r="AE11" s="400" t="s">
        <v>371</v>
      </c>
      <c r="AF11" s="111"/>
      <c r="AG11" s="19"/>
    </row>
    <row r="12" spans="2:33" s="17" customFormat="1" ht="25.5" customHeight="1">
      <c r="B12" s="627">
        <v>5</v>
      </c>
      <c r="C12" s="186" t="str">
        <f>AC14</f>
        <v>上谷　真美</v>
      </c>
      <c r="D12" s="659" t="s">
        <v>35</v>
      </c>
      <c r="E12" s="630" t="str">
        <f>AA14</f>
        <v>南河内</v>
      </c>
      <c r="F12" s="660" t="s">
        <v>36</v>
      </c>
      <c r="G12" s="58"/>
      <c r="H12" s="492"/>
      <c r="I12" s="496">
        <v>64</v>
      </c>
      <c r="J12" s="492"/>
      <c r="K12" s="483"/>
      <c r="L12" s="492"/>
      <c r="M12" s="483"/>
      <c r="N12" s="492"/>
      <c r="O12" s="483"/>
      <c r="P12" s="501"/>
      <c r="Q12" s="501"/>
      <c r="R12" s="55"/>
      <c r="S12" s="527" t="s">
        <v>455</v>
      </c>
      <c r="T12" s="631" t="s">
        <v>35</v>
      </c>
      <c r="U12" s="630" t="str">
        <f>AA18</f>
        <v>豊　能</v>
      </c>
      <c r="V12" s="628" t="s">
        <v>36</v>
      </c>
      <c r="W12" s="627">
        <v>23</v>
      </c>
      <c r="X12" s="21"/>
      <c r="Y12" s="271" t="s">
        <v>105</v>
      </c>
      <c r="Z12" s="370">
        <v>5</v>
      </c>
      <c r="AA12" s="341" t="s">
        <v>116</v>
      </c>
      <c r="AB12" s="380" t="s">
        <v>186</v>
      </c>
      <c r="AC12" s="381" t="s">
        <v>187</v>
      </c>
      <c r="AD12" s="381" t="s">
        <v>188</v>
      </c>
      <c r="AE12" s="458" t="s">
        <v>189</v>
      </c>
      <c r="AF12" s="111"/>
      <c r="AG12" s="19"/>
    </row>
    <row r="13" spans="2:33" s="17" customFormat="1" ht="25.5" customHeight="1" thickBot="1">
      <c r="B13" s="627"/>
      <c r="C13" s="187" t="str">
        <f>AC15</f>
        <v>弓場　郁子</v>
      </c>
      <c r="D13" s="659"/>
      <c r="E13" s="629"/>
      <c r="F13" s="660"/>
      <c r="G13" s="463"/>
      <c r="H13" s="519"/>
      <c r="I13" s="492"/>
      <c r="J13" s="492"/>
      <c r="K13" s="587" t="s">
        <v>401</v>
      </c>
      <c r="L13" s="568"/>
      <c r="M13" s="587"/>
      <c r="N13" s="590" t="s">
        <v>449</v>
      </c>
      <c r="O13" s="568"/>
      <c r="P13" s="590" t="s">
        <v>447</v>
      </c>
      <c r="Q13" s="496"/>
      <c r="R13" s="49"/>
      <c r="S13" s="528" t="s">
        <v>514</v>
      </c>
      <c r="T13" s="631"/>
      <c r="U13" s="629"/>
      <c r="V13" s="628"/>
      <c r="W13" s="627"/>
      <c r="X13" s="21"/>
      <c r="Y13" s="272" t="s">
        <v>105</v>
      </c>
      <c r="Z13" s="371">
        <v>5</v>
      </c>
      <c r="AA13" s="342"/>
      <c r="AB13" s="405" t="s">
        <v>190</v>
      </c>
      <c r="AC13" s="393" t="s">
        <v>191</v>
      </c>
      <c r="AD13" s="393" t="s">
        <v>192</v>
      </c>
      <c r="AE13" s="460" t="s">
        <v>193</v>
      </c>
      <c r="AF13" s="111"/>
      <c r="AG13" s="19"/>
    </row>
    <row r="14" spans="2:33" s="17" customFormat="1" ht="25.5" customHeight="1">
      <c r="B14" s="627">
        <v>6</v>
      </c>
      <c r="C14" s="186" t="str">
        <f>AB20</f>
        <v>久禮　広子</v>
      </c>
      <c r="D14" s="659" t="s">
        <v>35</v>
      </c>
      <c r="E14" s="630" t="str">
        <f>AA20</f>
        <v>泉　南</v>
      </c>
      <c r="F14" s="660" t="s">
        <v>36</v>
      </c>
      <c r="G14" s="58"/>
      <c r="H14" s="492"/>
      <c r="I14" s="492"/>
      <c r="J14" s="492"/>
      <c r="K14" s="520">
        <v>64</v>
      </c>
      <c r="L14" s="483"/>
      <c r="M14" s="483"/>
      <c r="N14" s="520">
        <v>61</v>
      </c>
      <c r="O14" s="592"/>
      <c r="P14" s="520">
        <v>75</v>
      </c>
      <c r="Q14" s="587"/>
      <c r="R14" s="49"/>
      <c r="S14" s="186" t="str">
        <f>AD6</f>
        <v>辻尾　育美</v>
      </c>
      <c r="T14" s="631" t="s">
        <v>35</v>
      </c>
      <c r="U14" s="630" t="str">
        <f>AA6</f>
        <v>堺　市</v>
      </c>
      <c r="V14" s="628" t="s">
        <v>36</v>
      </c>
      <c r="W14" s="627">
        <v>24</v>
      </c>
      <c r="X14" s="21"/>
      <c r="Y14" s="271" t="s">
        <v>106</v>
      </c>
      <c r="Z14" s="370">
        <v>6</v>
      </c>
      <c r="AA14" s="341" t="s">
        <v>81</v>
      </c>
      <c r="AB14" s="372" t="s">
        <v>264</v>
      </c>
      <c r="AC14" s="382" t="s">
        <v>265</v>
      </c>
      <c r="AD14" s="382" t="s">
        <v>266</v>
      </c>
      <c r="AE14" s="457" t="s">
        <v>393</v>
      </c>
      <c r="AF14" s="111"/>
      <c r="AG14" s="19"/>
    </row>
    <row r="15" spans="2:33" s="17" customFormat="1" ht="25.5" customHeight="1" thickBot="1">
      <c r="B15" s="627"/>
      <c r="C15" s="187" t="str">
        <f>AB21</f>
        <v>伊藤　成美</v>
      </c>
      <c r="D15" s="659"/>
      <c r="E15" s="629"/>
      <c r="F15" s="660"/>
      <c r="G15" s="463"/>
      <c r="H15" s="500"/>
      <c r="I15" s="587" t="s">
        <v>408</v>
      </c>
      <c r="J15" s="568"/>
      <c r="K15" s="483"/>
      <c r="L15" s="483"/>
      <c r="M15" s="483"/>
      <c r="N15" s="483"/>
      <c r="O15" s="503"/>
      <c r="P15" s="483"/>
      <c r="Q15" s="519"/>
      <c r="R15" s="52"/>
      <c r="S15" s="187" t="str">
        <f>AD7</f>
        <v>南口　理絵</v>
      </c>
      <c r="T15" s="631"/>
      <c r="U15" s="629"/>
      <c r="V15" s="628"/>
      <c r="W15" s="627"/>
      <c r="X15" s="21"/>
      <c r="Y15" s="272" t="s">
        <v>106</v>
      </c>
      <c r="Z15" s="371">
        <v>6</v>
      </c>
      <c r="AA15" s="342"/>
      <c r="AB15" s="388" t="s">
        <v>267</v>
      </c>
      <c r="AC15" s="385" t="s">
        <v>268</v>
      </c>
      <c r="AD15" s="385" t="s">
        <v>160</v>
      </c>
      <c r="AE15" s="459" t="s">
        <v>393</v>
      </c>
      <c r="AF15" s="111"/>
      <c r="AG15" s="19"/>
    </row>
    <row r="16" spans="2:33" s="17" customFormat="1" ht="25.5" customHeight="1">
      <c r="B16" s="627">
        <v>7</v>
      </c>
      <c r="C16" s="186" t="str">
        <f>AC6</f>
        <v>神沢　正世</v>
      </c>
      <c r="D16" s="659" t="s">
        <v>35</v>
      </c>
      <c r="E16" s="630" t="str">
        <f>AA6</f>
        <v>堺　市</v>
      </c>
      <c r="F16" s="660" t="s">
        <v>36</v>
      </c>
      <c r="G16" s="48"/>
      <c r="H16" s="491"/>
      <c r="I16" s="520" t="s">
        <v>409</v>
      </c>
      <c r="J16" s="483"/>
      <c r="K16" s="483"/>
      <c r="L16" s="483"/>
      <c r="M16" s="483"/>
      <c r="N16" s="483"/>
      <c r="O16" s="503"/>
      <c r="P16" s="483"/>
      <c r="Q16" s="492"/>
      <c r="R16" s="49"/>
      <c r="S16" s="186" t="str">
        <f>AD10</f>
        <v>京田　由紀江</v>
      </c>
      <c r="T16" s="631" t="s">
        <v>35</v>
      </c>
      <c r="U16" s="630" t="str">
        <f>AA10</f>
        <v>中河内</v>
      </c>
      <c r="V16" s="628" t="s">
        <v>36</v>
      </c>
      <c r="W16" s="627">
        <v>25</v>
      </c>
      <c r="X16" s="21"/>
      <c r="Y16" s="271" t="s">
        <v>102</v>
      </c>
      <c r="Z16" s="370">
        <v>7</v>
      </c>
      <c r="AA16" s="341" t="s">
        <v>76</v>
      </c>
      <c r="AB16" s="395" t="s">
        <v>155</v>
      </c>
      <c r="AC16" s="373" t="s">
        <v>396</v>
      </c>
      <c r="AD16" s="477" t="s">
        <v>398</v>
      </c>
      <c r="AE16" s="473" t="s">
        <v>391</v>
      </c>
      <c r="AF16" s="111"/>
      <c r="AG16" s="19"/>
    </row>
    <row r="17" spans="2:33" s="17" customFormat="1" ht="25.5" customHeight="1" thickBot="1">
      <c r="B17" s="627"/>
      <c r="C17" s="187" t="str">
        <f>AC7</f>
        <v>高橋　千佳</v>
      </c>
      <c r="D17" s="659"/>
      <c r="E17" s="629"/>
      <c r="F17" s="660"/>
      <c r="G17" s="47"/>
      <c r="H17" s="493"/>
      <c r="I17" s="568"/>
      <c r="J17" s="587" t="s">
        <v>408</v>
      </c>
      <c r="K17" s="587"/>
      <c r="L17" s="587"/>
      <c r="M17" s="587"/>
      <c r="N17" s="587"/>
      <c r="O17" s="592" t="s">
        <v>449</v>
      </c>
      <c r="P17" s="587"/>
      <c r="Q17" s="568" t="s">
        <v>448</v>
      </c>
      <c r="R17" s="54"/>
      <c r="S17" s="187" t="str">
        <f>AD11</f>
        <v>中村　真紀子</v>
      </c>
      <c r="T17" s="631"/>
      <c r="U17" s="629"/>
      <c r="V17" s="628"/>
      <c r="W17" s="627"/>
      <c r="X17" s="21"/>
      <c r="Y17" s="272" t="s">
        <v>102</v>
      </c>
      <c r="Z17" s="371">
        <v>7</v>
      </c>
      <c r="AA17" s="342"/>
      <c r="AB17" s="375" t="s">
        <v>151</v>
      </c>
      <c r="AC17" s="385" t="s">
        <v>397</v>
      </c>
      <c r="AD17" s="478" t="s">
        <v>399</v>
      </c>
      <c r="AE17" s="474" t="s">
        <v>392</v>
      </c>
      <c r="AF17" s="111"/>
      <c r="AG17" s="19"/>
    </row>
    <row r="18" spans="1:33" s="17" customFormat="1" ht="25.5" customHeight="1">
      <c r="A18" s="20"/>
      <c r="B18" s="627">
        <v>8</v>
      </c>
      <c r="C18" s="186" t="str">
        <f>AE10</f>
        <v>西本　直子</v>
      </c>
      <c r="D18" s="659" t="s">
        <v>35</v>
      </c>
      <c r="E18" s="630" t="str">
        <f>AA10</f>
        <v>中河内</v>
      </c>
      <c r="F18" s="660" t="s">
        <v>36</v>
      </c>
      <c r="G18" s="58"/>
      <c r="H18" s="492"/>
      <c r="I18" s="492"/>
      <c r="J18" s="496">
        <v>63</v>
      </c>
      <c r="K18" s="492"/>
      <c r="L18" s="483"/>
      <c r="M18" s="483"/>
      <c r="N18" s="483"/>
      <c r="O18" s="500">
        <v>61</v>
      </c>
      <c r="P18" s="503"/>
      <c r="Q18" s="520">
        <v>63</v>
      </c>
      <c r="R18" s="56"/>
      <c r="S18" s="186" t="str">
        <f>AE16</f>
        <v>川神　佳織</v>
      </c>
      <c r="T18" s="631" t="s">
        <v>35</v>
      </c>
      <c r="U18" s="630" t="str">
        <f>AA16</f>
        <v>大阪市</v>
      </c>
      <c r="V18" s="628" t="s">
        <v>36</v>
      </c>
      <c r="W18" s="627">
        <v>26</v>
      </c>
      <c r="X18" s="21"/>
      <c r="Y18" s="271" t="s">
        <v>110</v>
      </c>
      <c r="Z18" s="370">
        <v>8</v>
      </c>
      <c r="AA18" s="341" t="s">
        <v>118</v>
      </c>
      <c r="AB18" s="380" t="s">
        <v>285</v>
      </c>
      <c r="AC18" s="381" t="s">
        <v>286</v>
      </c>
      <c r="AD18" s="382" t="s">
        <v>297</v>
      </c>
      <c r="AE18" s="378" t="s">
        <v>295</v>
      </c>
      <c r="AF18" s="111"/>
      <c r="AG18" s="19"/>
    </row>
    <row r="19" spans="1:33" s="17" customFormat="1" ht="25.5" customHeight="1" thickBot="1">
      <c r="A19" s="20"/>
      <c r="B19" s="627"/>
      <c r="C19" s="187" t="str">
        <f>AE11</f>
        <v>松村　明代</v>
      </c>
      <c r="D19" s="659"/>
      <c r="E19" s="629"/>
      <c r="F19" s="660"/>
      <c r="G19" s="463"/>
      <c r="H19" s="500"/>
      <c r="I19" s="587" t="s">
        <v>407</v>
      </c>
      <c r="J19" s="587"/>
      <c r="K19" s="568"/>
      <c r="L19" s="587"/>
      <c r="M19" s="587"/>
      <c r="N19" s="587"/>
      <c r="O19" s="580"/>
      <c r="P19" s="592" t="s">
        <v>449</v>
      </c>
      <c r="Q19" s="483"/>
      <c r="R19" s="49"/>
      <c r="S19" s="187" t="str">
        <f>AE17</f>
        <v>藤原　公子</v>
      </c>
      <c r="T19" s="631"/>
      <c r="U19" s="629"/>
      <c r="V19" s="628"/>
      <c r="W19" s="627"/>
      <c r="X19" s="21"/>
      <c r="Y19" s="272" t="s">
        <v>110</v>
      </c>
      <c r="Z19" s="371">
        <v>8</v>
      </c>
      <c r="AA19" s="342"/>
      <c r="AB19" s="383" t="s">
        <v>287</v>
      </c>
      <c r="AC19" s="384" t="s">
        <v>288</v>
      </c>
      <c r="AD19" s="385" t="s">
        <v>298</v>
      </c>
      <c r="AE19" s="379" t="s">
        <v>296</v>
      </c>
      <c r="AF19" s="111"/>
      <c r="AG19" s="19"/>
    </row>
    <row r="20" spans="2:33" s="17" customFormat="1" ht="25.5" customHeight="1">
      <c r="B20" s="627">
        <v>9</v>
      </c>
      <c r="C20" s="186" t="str">
        <f>AB18</f>
        <v>三宮　美樹</v>
      </c>
      <c r="D20" s="659" t="s">
        <v>35</v>
      </c>
      <c r="E20" s="630" t="str">
        <f>AA18</f>
        <v>豊　能</v>
      </c>
      <c r="F20" s="660" t="s">
        <v>36</v>
      </c>
      <c r="G20" s="48"/>
      <c r="H20" s="491"/>
      <c r="I20" s="496">
        <v>60</v>
      </c>
      <c r="J20" s="492"/>
      <c r="K20" s="492"/>
      <c r="L20" s="483"/>
      <c r="M20" s="483"/>
      <c r="N20" s="483"/>
      <c r="O20" s="492"/>
      <c r="P20" s="500">
        <v>62</v>
      </c>
      <c r="Q20" s="521"/>
      <c r="R20" s="49"/>
      <c r="S20" s="186" t="str">
        <f>AB8</f>
        <v>鈴木　貴子</v>
      </c>
      <c r="T20" s="631" t="s">
        <v>35</v>
      </c>
      <c r="U20" s="630" t="str">
        <f>AA8</f>
        <v>北河内</v>
      </c>
      <c r="V20" s="628" t="s">
        <v>36</v>
      </c>
      <c r="W20" s="627">
        <v>27</v>
      </c>
      <c r="X20" s="21"/>
      <c r="Y20" s="271" t="s">
        <v>104</v>
      </c>
      <c r="Z20" s="370">
        <v>9</v>
      </c>
      <c r="AA20" s="341" t="s">
        <v>115</v>
      </c>
      <c r="AB20" s="380" t="s">
        <v>341</v>
      </c>
      <c r="AC20" s="382" t="s">
        <v>342</v>
      </c>
      <c r="AD20" s="382" t="s">
        <v>343</v>
      </c>
      <c r="AE20" s="378" t="s">
        <v>344</v>
      </c>
      <c r="AF20" s="111"/>
      <c r="AG20" s="19"/>
    </row>
    <row r="21" spans="2:33" s="17" customFormat="1" ht="25.5" customHeight="1" thickBot="1">
      <c r="B21" s="627"/>
      <c r="C21" s="528" t="s">
        <v>406</v>
      </c>
      <c r="D21" s="659"/>
      <c r="E21" s="629"/>
      <c r="F21" s="660"/>
      <c r="G21" s="47"/>
      <c r="H21" s="493"/>
      <c r="I21" s="529" t="s">
        <v>473</v>
      </c>
      <c r="J21" s="568"/>
      <c r="K21" s="110"/>
      <c r="L21" s="573" t="s">
        <v>411</v>
      </c>
      <c r="M21" s="586" t="s">
        <v>515</v>
      </c>
      <c r="N21" s="587"/>
      <c r="O21" s="493"/>
      <c r="P21" s="493"/>
      <c r="Q21" s="519"/>
      <c r="R21" s="52"/>
      <c r="S21" s="528" t="s">
        <v>456</v>
      </c>
      <c r="T21" s="631"/>
      <c r="U21" s="629"/>
      <c r="V21" s="628"/>
      <c r="W21" s="627"/>
      <c r="X21" s="21"/>
      <c r="Y21" s="272" t="s">
        <v>104</v>
      </c>
      <c r="Z21" s="371">
        <v>9</v>
      </c>
      <c r="AA21" s="342"/>
      <c r="AB21" s="405" t="s">
        <v>345</v>
      </c>
      <c r="AC21" s="392" t="s">
        <v>346</v>
      </c>
      <c r="AD21" s="392" t="s">
        <v>347</v>
      </c>
      <c r="AE21" s="394" t="s">
        <v>348</v>
      </c>
      <c r="AF21" s="210"/>
      <c r="AG21" s="19"/>
    </row>
    <row r="22" spans="1:32" s="17" customFormat="1" ht="25.5" customHeight="1">
      <c r="A22" s="20"/>
      <c r="B22" s="627">
        <v>10</v>
      </c>
      <c r="C22" s="186" t="str">
        <f>AB10</f>
        <v>藤井　あゆみ</v>
      </c>
      <c r="D22" s="659" t="s">
        <v>35</v>
      </c>
      <c r="E22" s="630" t="str">
        <f>AA10</f>
        <v>中河内</v>
      </c>
      <c r="F22" s="660" t="s">
        <v>36</v>
      </c>
      <c r="G22" s="58"/>
      <c r="H22" s="492"/>
      <c r="I22" s="492"/>
      <c r="J22" s="492"/>
      <c r="K22" s="497"/>
      <c r="L22" s="496">
        <v>60</v>
      </c>
      <c r="M22" s="500">
        <v>75</v>
      </c>
      <c r="N22" s="493"/>
      <c r="O22" s="492"/>
      <c r="P22" s="492"/>
      <c r="Q22" s="492"/>
      <c r="R22" s="49"/>
      <c r="S22" s="186" t="str">
        <f>AB16</f>
        <v>黒住　純子</v>
      </c>
      <c r="T22" s="631" t="s">
        <v>35</v>
      </c>
      <c r="U22" s="630" t="str">
        <f>AA16</f>
        <v>大阪市</v>
      </c>
      <c r="V22" s="628" t="s">
        <v>36</v>
      </c>
      <c r="W22" s="627">
        <v>28</v>
      </c>
      <c r="X22" s="21"/>
      <c r="Y22" s="113"/>
      <c r="Z22" s="113"/>
      <c r="AA22" s="23"/>
      <c r="AB22" s="182"/>
      <c r="AC22" s="63"/>
      <c r="AD22" s="112"/>
      <c r="AE22" s="112"/>
      <c r="AF22" s="112"/>
    </row>
    <row r="23" spans="1:31" s="17" customFormat="1" ht="25.5" customHeight="1">
      <c r="A23" s="20"/>
      <c r="B23" s="627"/>
      <c r="C23" s="187" t="str">
        <f>AB11</f>
        <v>乾野　こづえ</v>
      </c>
      <c r="D23" s="659"/>
      <c r="E23" s="629"/>
      <c r="F23" s="660"/>
      <c r="G23" s="463"/>
      <c r="H23" s="500"/>
      <c r="I23" s="587" t="s">
        <v>411</v>
      </c>
      <c r="J23" s="568"/>
      <c r="K23" s="590"/>
      <c r="L23" s="587"/>
      <c r="M23" s="590"/>
      <c r="N23" s="568"/>
      <c r="O23" s="568"/>
      <c r="P23" s="568" t="s">
        <v>450</v>
      </c>
      <c r="Q23" s="496"/>
      <c r="R23" s="52"/>
      <c r="S23" s="187" t="str">
        <f>AB17</f>
        <v>山崎　由美</v>
      </c>
      <c r="T23" s="631"/>
      <c r="U23" s="629"/>
      <c r="V23" s="628"/>
      <c r="W23" s="627"/>
      <c r="X23" s="21"/>
      <c r="Z23" s="1"/>
      <c r="AA23" s="248"/>
      <c r="AB23" s="183"/>
      <c r="AC23" s="183"/>
      <c r="AD23" s="183"/>
      <c r="AE23" s="112"/>
    </row>
    <row r="24" spans="2:31" s="17" customFormat="1" ht="25.5" customHeight="1">
      <c r="B24" s="627">
        <v>11</v>
      </c>
      <c r="C24" s="186" t="str">
        <f>AE4</f>
        <v>奥山　美咲</v>
      </c>
      <c r="D24" s="659" t="s">
        <v>35</v>
      </c>
      <c r="E24" s="630" t="str">
        <f>AA4</f>
        <v>三　島</v>
      </c>
      <c r="F24" s="660" t="s">
        <v>36</v>
      </c>
      <c r="G24" s="51"/>
      <c r="H24" s="497"/>
      <c r="I24" s="520">
        <v>63</v>
      </c>
      <c r="J24" s="483"/>
      <c r="K24" s="497"/>
      <c r="L24" s="483"/>
      <c r="M24" s="497"/>
      <c r="N24" s="492"/>
      <c r="O24" s="492"/>
      <c r="P24" s="520">
        <v>60</v>
      </c>
      <c r="Q24" s="495"/>
      <c r="R24" s="51"/>
      <c r="S24" s="186" t="str">
        <f>AE8</f>
        <v>水野　陽子</v>
      </c>
      <c r="T24" s="631" t="s">
        <v>35</v>
      </c>
      <c r="U24" s="630" t="str">
        <f>AA8</f>
        <v>北河内</v>
      </c>
      <c r="V24" s="628" t="s">
        <v>36</v>
      </c>
      <c r="W24" s="627">
        <v>29</v>
      </c>
      <c r="X24" s="21"/>
      <c r="Z24" s="28"/>
      <c r="AA24" s="248"/>
      <c r="AB24" s="184"/>
      <c r="AC24" s="184"/>
      <c r="AD24" s="184"/>
      <c r="AE24" s="112"/>
    </row>
    <row r="25" spans="2:31" s="17" customFormat="1" ht="25.5" customHeight="1">
      <c r="B25" s="627"/>
      <c r="C25" s="187" t="str">
        <f>AE5</f>
        <v>那須　月見</v>
      </c>
      <c r="D25" s="659"/>
      <c r="E25" s="629"/>
      <c r="F25" s="660"/>
      <c r="G25" s="49"/>
      <c r="H25" s="592" t="s">
        <v>411</v>
      </c>
      <c r="I25" s="621"/>
      <c r="J25" s="587" t="s">
        <v>411</v>
      </c>
      <c r="K25" s="590"/>
      <c r="L25" s="587"/>
      <c r="M25" s="590"/>
      <c r="N25" s="568"/>
      <c r="O25" s="568" t="s">
        <v>450</v>
      </c>
      <c r="P25" s="483"/>
      <c r="Q25" s="492"/>
      <c r="R25" s="49"/>
      <c r="S25" s="187" t="str">
        <f>AE9</f>
        <v>高橋　玲奈</v>
      </c>
      <c r="T25" s="631"/>
      <c r="U25" s="629"/>
      <c r="V25" s="628"/>
      <c r="W25" s="627"/>
      <c r="X25" s="21"/>
      <c r="Z25" s="28"/>
      <c r="AA25" s="248"/>
      <c r="AB25" s="184"/>
      <c r="AC25" s="184"/>
      <c r="AD25" s="184"/>
      <c r="AE25" s="112"/>
    </row>
    <row r="26" spans="2:33" s="17" customFormat="1" ht="25.5" customHeight="1">
      <c r="B26" s="627">
        <v>12</v>
      </c>
      <c r="C26" s="186" t="str">
        <f>AE6</f>
        <v>辻本　真規</v>
      </c>
      <c r="D26" s="659" t="s">
        <v>35</v>
      </c>
      <c r="E26" s="630" t="str">
        <f>AA6</f>
        <v>堺　市</v>
      </c>
      <c r="F26" s="660" t="s">
        <v>36</v>
      </c>
      <c r="G26" s="58"/>
      <c r="H26" s="496">
        <v>62</v>
      </c>
      <c r="I26" s="492"/>
      <c r="J26" s="520">
        <v>63</v>
      </c>
      <c r="K26" s="492"/>
      <c r="L26" s="483"/>
      <c r="M26" s="497"/>
      <c r="N26" s="492"/>
      <c r="O26" s="520">
        <v>60</v>
      </c>
      <c r="P26" s="483"/>
      <c r="Q26" s="491"/>
      <c r="R26" s="51"/>
      <c r="S26" s="186" t="str">
        <f>AD12</f>
        <v>小城　直美</v>
      </c>
      <c r="T26" s="631" t="s">
        <v>35</v>
      </c>
      <c r="U26" s="630" t="str">
        <f>AA12</f>
        <v>泉　北</v>
      </c>
      <c r="V26" s="628" t="s">
        <v>36</v>
      </c>
      <c r="W26" s="627">
        <v>30</v>
      </c>
      <c r="X26" s="21"/>
      <c r="Z26" s="28"/>
      <c r="AA26" s="248"/>
      <c r="AB26" s="184"/>
      <c r="AC26" s="184"/>
      <c r="AD26" s="184"/>
      <c r="AE26" s="23"/>
      <c r="AF26" s="19"/>
      <c r="AG26" s="19"/>
    </row>
    <row r="27" spans="2:33" s="17" customFormat="1" ht="25.5" customHeight="1">
      <c r="B27" s="627"/>
      <c r="C27" s="187" t="str">
        <f>AE7</f>
        <v>小松　佳南</v>
      </c>
      <c r="D27" s="659"/>
      <c r="E27" s="629"/>
      <c r="F27" s="660"/>
      <c r="G27" s="463"/>
      <c r="H27" s="493"/>
      <c r="I27" s="492"/>
      <c r="J27" s="503"/>
      <c r="K27" s="492"/>
      <c r="L27" s="483"/>
      <c r="M27" s="497"/>
      <c r="N27" s="492"/>
      <c r="O27" s="483"/>
      <c r="P27" s="592" t="s">
        <v>451</v>
      </c>
      <c r="Q27" s="588"/>
      <c r="R27" s="49"/>
      <c r="S27" s="187" t="str">
        <f>AD13</f>
        <v>辻本　江里子</v>
      </c>
      <c r="T27" s="631"/>
      <c r="U27" s="629"/>
      <c r="V27" s="628"/>
      <c r="W27" s="627"/>
      <c r="X27" s="21"/>
      <c r="Z27" s="28"/>
      <c r="AA27" s="248"/>
      <c r="AB27" s="184"/>
      <c r="AC27" s="184"/>
      <c r="AD27" s="184"/>
      <c r="AE27" s="23"/>
      <c r="AF27" s="19"/>
      <c r="AG27" s="19"/>
    </row>
    <row r="28" spans="2:33" s="17" customFormat="1" ht="25.5" customHeight="1">
      <c r="B28" s="627">
        <v>13</v>
      </c>
      <c r="C28" s="186" t="str">
        <f>AE18</f>
        <v>赤澤　奈都子</v>
      </c>
      <c r="D28" s="659" t="s">
        <v>35</v>
      </c>
      <c r="E28" s="630" t="str">
        <f>AA18</f>
        <v>豊　能</v>
      </c>
      <c r="F28" s="660" t="s">
        <v>36</v>
      </c>
      <c r="G28" s="48"/>
      <c r="H28" s="492"/>
      <c r="I28" s="492"/>
      <c r="J28" s="503"/>
      <c r="K28" s="483"/>
      <c r="L28" s="483"/>
      <c r="M28" s="497"/>
      <c r="N28" s="492"/>
      <c r="O28" s="483"/>
      <c r="P28" s="522">
        <v>75</v>
      </c>
      <c r="Q28" s="521"/>
      <c r="R28" s="49"/>
      <c r="S28" s="186" t="str">
        <f>AC10</f>
        <v>曽谷　美鈴</v>
      </c>
      <c r="T28" s="631" t="s">
        <v>35</v>
      </c>
      <c r="U28" s="630" t="str">
        <f>AA10</f>
        <v>中河内</v>
      </c>
      <c r="V28" s="628" t="s">
        <v>36</v>
      </c>
      <c r="W28" s="627">
        <v>31</v>
      </c>
      <c r="X28" s="21"/>
      <c r="Z28" s="28"/>
      <c r="AA28" s="248"/>
      <c r="AB28" s="184"/>
      <c r="AC28" s="184"/>
      <c r="AD28" s="184"/>
      <c r="AE28" s="23"/>
      <c r="AF28" s="19"/>
      <c r="AG28" s="19"/>
    </row>
    <row r="29" spans="2:33" s="17" customFormat="1" ht="25.5" customHeight="1">
      <c r="B29" s="627"/>
      <c r="C29" s="187" t="str">
        <f>AE19</f>
        <v>菊田　美代子</v>
      </c>
      <c r="D29" s="659"/>
      <c r="E29" s="629"/>
      <c r="F29" s="660"/>
      <c r="G29" s="47"/>
      <c r="H29" s="500"/>
      <c r="I29" s="568" t="s">
        <v>443</v>
      </c>
      <c r="J29" s="592"/>
      <c r="K29" s="483"/>
      <c r="L29" s="483"/>
      <c r="M29" s="497"/>
      <c r="N29" s="492"/>
      <c r="O29" s="483"/>
      <c r="P29" s="493"/>
      <c r="Q29" s="519"/>
      <c r="R29" s="52"/>
      <c r="S29" s="187" t="str">
        <f>AC11</f>
        <v>山田　由美</v>
      </c>
      <c r="T29" s="631"/>
      <c r="U29" s="629"/>
      <c r="V29" s="628"/>
      <c r="W29" s="627"/>
      <c r="X29" s="21"/>
      <c r="Z29" s="28"/>
      <c r="AA29" s="248"/>
      <c r="AB29" s="184"/>
      <c r="AC29" s="184"/>
      <c r="AD29" s="184"/>
      <c r="AE29" s="23"/>
      <c r="AF29" s="19"/>
      <c r="AG29" s="19"/>
    </row>
    <row r="30" spans="2:33" s="17" customFormat="1" ht="25.5" customHeight="1">
      <c r="B30" s="627">
        <v>14</v>
      </c>
      <c r="C30" s="186" t="str">
        <f>AC16</f>
        <v>谷井　舞</v>
      </c>
      <c r="D30" s="659" t="s">
        <v>35</v>
      </c>
      <c r="E30" s="630" t="str">
        <f>AA16</f>
        <v>大阪市</v>
      </c>
      <c r="F30" s="660" t="s">
        <v>36</v>
      </c>
      <c r="G30" s="58"/>
      <c r="H30" s="492"/>
      <c r="I30" s="496">
        <v>61</v>
      </c>
      <c r="J30" s="492"/>
      <c r="K30" s="483"/>
      <c r="L30" s="483"/>
      <c r="M30" s="497"/>
      <c r="N30" s="492"/>
      <c r="O30" s="483"/>
      <c r="P30" s="501"/>
      <c r="Q30" s="501"/>
      <c r="R30" s="55"/>
      <c r="S30" s="186" t="str">
        <f>AC4</f>
        <v>杉本　美弥子</v>
      </c>
      <c r="T30" s="631" t="s">
        <v>35</v>
      </c>
      <c r="U30" s="630" t="str">
        <f>AA4</f>
        <v>三　島</v>
      </c>
      <c r="V30" s="628" t="s">
        <v>36</v>
      </c>
      <c r="W30" s="627">
        <v>32</v>
      </c>
      <c r="X30" s="21"/>
      <c r="Z30" s="28"/>
      <c r="AA30" s="248"/>
      <c r="AB30" s="184"/>
      <c r="AC30" s="184"/>
      <c r="AD30" s="184"/>
      <c r="AE30" s="23"/>
      <c r="AF30" s="19"/>
      <c r="AG30" s="19"/>
    </row>
    <row r="31" spans="2:33" s="17" customFormat="1" ht="25.5" customHeight="1">
      <c r="B31" s="627"/>
      <c r="C31" s="528" t="s">
        <v>442</v>
      </c>
      <c r="D31" s="659"/>
      <c r="E31" s="629"/>
      <c r="F31" s="660"/>
      <c r="G31" s="463"/>
      <c r="H31" s="519"/>
      <c r="I31" s="492"/>
      <c r="J31" s="568"/>
      <c r="K31" s="587" t="s">
        <v>411</v>
      </c>
      <c r="L31" s="587"/>
      <c r="M31" s="590"/>
      <c r="N31" s="590" t="s">
        <v>450</v>
      </c>
      <c r="O31" s="568"/>
      <c r="P31" s="590" t="s">
        <v>452</v>
      </c>
      <c r="Q31" s="496"/>
      <c r="R31" s="49"/>
      <c r="S31" s="187" t="str">
        <f>AC5</f>
        <v>杉本　晴菜</v>
      </c>
      <c r="T31" s="631"/>
      <c r="U31" s="629"/>
      <c r="V31" s="628"/>
      <c r="W31" s="627"/>
      <c r="X31" s="21"/>
      <c r="Z31" s="28"/>
      <c r="AA31" s="248"/>
      <c r="AB31" s="184"/>
      <c r="AC31" s="184"/>
      <c r="AD31" s="184"/>
      <c r="AE31" s="23"/>
      <c r="AF31" s="19"/>
      <c r="AG31" s="19"/>
    </row>
    <row r="32" spans="2:33" s="17" customFormat="1" ht="25.5" customHeight="1">
      <c r="B32" s="627">
        <v>15</v>
      </c>
      <c r="C32" s="186" t="str">
        <f>AC8</f>
        <v>臼木　ゆうか</v>
      </c>
      <c r="D32" s="659" t="s">
        <v>35</v>
      </c>
      <c r="E32" s="630" t="str">
        <f>AA8</f>
        <v>北河内</v>
      </c>
      <c r="F32" s="660" t="s">
        <v>36</v>
      </c>
      <c r="G32" s="58"/>
      <c r="H32" s="492"/>
      <c r="I32" s="492"/>
      <c r="J32" s="492"/>
      <c r="K32" s="496">
        <v>60</v>
      </c>
      <c r="L32" s="492"/>
      <c r="M32" s="492"/>
      <c r="N32" s="500">
        <v>62</v>
      </c>
      <c r="O32" s="503"/>
      <c r="P32" s="520">
        <v>61</v>
      </c>
      <c r="Q32" s="483"/>
      <c r="R32" s="49"/>
      <c r="S32" s="186" t="str">
        <f>AC20</f>
        <v>真砂　和美</v>
      </c>
      <c r="T32" s="631" t="s">
        <v>35</v>
      </c>
      <c r="U32" s="630" t="str">
        <f>AA20</f>
        <v>泉　南</v>
      </c>
      <c r="V32" s="628" t="s">
        <v>36</v>
      </c>
      <c r="W32" s="627">
        <v>33</v>
      </c>
      <c r="X32" s="21"/>
      <c r="Z32" s="28"/>
      <c r="AA32" s="248"/>
      <c r="AB32" s="184"/>
      <c r="AC32" s="184"/>
      <c r="AD32" s="184"/>
      <c r="AE32" s="23"/>
      <c r="AF32" s="19"/>
      <c r="AG32" s="19"/>
    </row>
    <row r="33" spans="2:33" s="17" customFormat="1" ht="25.5" customHeight="1">
      <c r="B33" s="627"/>
      <c r="C33" s="528" t="s">
        <v>444</v>
      </c>
      <c r="D33" s="659"/>
      <c r="E33" s="629"/>
      <c r="F33" s="660"/>
      <c r="G33" s="463"/>
      <c r="H33" s="591"/>
      <c r="I33" s="587" t="s">
        <v>445</v>
      </c>
      <c r="J33" s="568"/>
      <c r="K33" s="483"/>
      <c r="L33" s="492"/>
      <c r="M33" s="492"/>
      <c r="N33" s="492"/>
      <c r="O33" s="503"/>
      <c r="P33" s="483"/>
      <c r="Q33" s="519"/>
      <c r="R33" s="52"/>
      <c r="S33" s="187" t="str">
        <f>AC21</f>
        <v>及川　貴美</v>
      </c>
      <c r="T33" s="631"/>
      <c r="U33" s="629"/>
      <c r="V33" s="628"/>
      <c r="W33" s="627"/>
      <c r="X33" s="21"/>
      <c r="Z33" s="28"/>
      <c r="AA33" s="248"/>
      <c r="AB33" s="184"/>
      <c r="AC33" s="184"/>
      <c r="AD33" s="184"/>
      <c r="AE33" s="23"/>
      <c r="AF33" s="19"/>
      <c r="AG33" s="19"/>
    </row>
    <row r="34" spans="2:33" s="17" customFormat="1" ht="25.5" customHeight="1">
      <c r="B34" s="627">
        <v>16</v>
      </c>
      <c r="C34" s="186" t="str">
        <f>AE20</f>
        <v>山本　直子</v>
      </c>
      <c r="D34" s="659" t="s">
        <v>35</v>
      </c>
      <c r="E34" s="630" t="str">
        <f>AA20</f>
        <v>泉　南</v>
      </c>
      <c r="F34" s="660" t="s">
        <v>36</v>
      </c>
      <c r="G34" s="48"/>
      <c r="H34" s="491"/>
      <c r="I34" s="520">
        <v>62</v>
      </c>
      <c r="J34" s="483"/>
      <c r="K34" s="483"/>
      <c r="L34" s="492"/>
      <c r="M34" s="492"/>
      <c r="N34" s="492"/>
      <c r="O34" s="503"/>
      <c r="P34" s="483"/>
      <c r="Q34" s="492"/>
      <c r="R34" s="49"/>
      <c r="S34" s="186" t="str">
        <f>AE14</f>
        <v>bye　＊</v>
      </c>
      <c r="T34" s="631" t="s">
        <v>35</v>
      </c>
      <c r="U34" s="630" t="str">
        <f>AA14</f>
        <v>南河内</v>
      </c>
      <c r="V34" s="628" t="s">
        <v>36</v>
      </c>
      <c r="W34" s="627">
        <v>34</v>
      </c>
      <c r="X34" s="21"/>
      <c r="Z34" s="28"/>
      <c r="AA34" s="248"/>
      <c r="AB34" s="184"/>
      <c r="AC34" s="184"/>
      <c r="AD34" s="184"/>
      <c r="AE34" s="23"/>
      <c r="AF34" s="19"/>
      <c r="AG34" s="19"/>
    </row>
    <row r="35" spans="2:33" s="17" customFormat="1" ht="25.5" customHeight="1">
      <c r="B35" s="627"/>
      <c r="C35" s="187" t="str">
        <f>AE21</f>
        <v>海野　美智子</v>
      </c>
      <c r="D35" s="659"/>
      <c r="E35" s="629"/>
      <c r="F35" s="660"/>
      <c r="G35" s="47"/>
      <c r="H35" s="493"/>
      <c r="I35" s="492"/>
      <c r="J35" s="587" t="s">
        <v>445</v>
      </c>
      <c r="K35" s="587"/>
      <c r="L35" s="568"/>
      <c r="M35" s="568"/>
      <c r="N35" s="568"/>
      <c r="O35" s="592" t="s">
        <v>453</v>
      </c>
      <c r="P35" s="587"/>
      <c r="Q35" s="492"/>
      <c r="R35" s="54"/>
      <c r="S35" s="187" t="str">
        <f>AE15</f>
        <v>bye　＊</v>
      </c>
      <c r="T35" s="631"/>
      <c r="U35" s="629"/>
      <c r="V35" s="628"/>
      <c r="W35" s="627"/>
      <c r="X35" s="21"/>
      <c r="Z35" s="28"/>
      <c r="AA35" s="248"/>
      <c r="AB35" s="184"/>
      <c r="AC35" s="184"/>
      <c r="AD35" s="184"/>
      <c r="AE35" s="23"/>
      <c r="AF35" s="19"/>
      <c r="AG35" s="19"/>
    </row>
    <row r="36" spans="1:33" s="17" customFormat="1" ht="25.5" customHeight="1">
      <c r="A36" s="20"/>
      <c r="B36" s="627">
        <v>17</v>
      </c>
      <c r="C36" s="186" t="str">
        <f>AD14</f>
        <v>鹿島　徳子</v>
      </c>
      <c r="D36" s="659" t="s">
        <v>35</v>
      </c>
      <c r="E36" s="630" t="str">
        <f>AA14</f>
        <v>南河内</v>
      </c>
      <c r="F36" s="660" t="s">
        <v>36</v>
      </c>
      <c r="G36" s="58"/>
      <c r="H36" s="492"/>
      <c r="I36" s="497"/>
      <c r="J36" s="496">
        <v>64</v>
      </c>
      <c r="K36" s="492"/>
      <c r="L36" s="492"/>
      <c r="M36" s="492"/>
      <c r="N36" s="492"/>
      <c r="O36" s="500">
        <v>64</v>
      </c>
      <c r="P36" s="503"/>
      <c r="Q36" s="520"/>
      <c r="R36" s="56"/>
      <c r="S36" s="186" t="str">
        <f>AD18</f>
        <v>連石　清美</v>
      </c>
      <c r="T36" s="631" t="s">
        <v>35</v>
      </c>
      <c r="U36" s="630" t="str">
        <f>AA18</f>
        <v>豊　能</v>
      </c>
      <c r="V36" s="628" t="s">
        <v>36</v>
      </c>
      <c r="W36" s="627">
        <v>35</v>
      </c>
      <c r="X36" s="21"/>
      <c r="Z36" s="28"/>
      <c r="AA36" s="248"/>
      <c r="AB36" s="184"/>
      <c r="AC36" s="184"/>
      <c r="AD36" s="184"/>
      <c r="AE36" s="23"/>
      <c r="AF36" s="19"/>
      <c r="AG36" s="19"/>
    </row>
    <row r="37" spans="1:33" s="17" customFormat="1" ht="25.5" customHeight="1">
      <c r="A37" s="20"/>
      <c r="B37" s="627"/>
      <c r="C37" s="187" t="str">
        <f>AD15</f>
        <v>楳田　舞</v>
      </c>
      <c r="D37" s="659"/>
      <c r="E37" s="629"/>
      <c r="F37" s="660"/>
      <c r="G37" s="463"/>
      <c r="H37" s="591"/>
      <c r="I37" s="592" t="s">
        <v>410</v>
      </c>
      <c r="J37" s="568"/>
      <c r="K37" s="568"/>
      <c r="L37" s="568"/>
      <c r="M37" s="568"/>
      <c r="N37" s="568"/>
      <c r="O37" s="593"/>
      <c r="P37" s="592" t="s">
        <v>453</v>
      </c>
      <c r="Q37" s="483"/>
      <c r="R37" s="49"/>
      <c r="S37" s="187" t="str">
        <f>AD19</f>
        <v>木村　利果</v>
      </c>
      <c r="T37" s="631"/>
      <c r="U37" s="629"/>
      <c r="V37" s="628"/>
      <c r="W37" s="627"/>
      <c r="X37" s="21"/>
      <c r="Z37" s="28"/>
      <c r="AA37" s="248"/>
      <c r="AB37" s="184"/>
      <c r="AC37" s="184"/>
      <c r="AD37" s="184"/>
      <c r="AE37" s="23"/>
      <c r="AF37" s="19"/>
      <c r="AG37" s="19"/>
    </row>
    <row r="38" spans="2:33" s="17" customFormat="1" ht="25.5" customHeight="1">
      <c r="B38" s="627">
        <v>18</v>
      </c>
      <c r="C38" s="186" t="str">
        <f>AB12</f>
        <v>長谷川　美波</v>
      </c>
      <c r="D38" s="659" t="s">
        <v>35</v>
      </c>
      <c r="E38" s="630" t="str">
        <f>AA12</f>
        <v>泉　北</v>
      </c>
      <c r="F38" s="660" t="s">
        <v>36</v>
      </c>
      <c r="G38" s="48"/>
      <c r="H38" s="491"/>
      <c r="I38" s="496">
        <v>64</v>
      </c>
      <c r="J38" s="492"/>
      <c r="K38" s="492"/>
      <c r="L38" s="492"/>
      <c r="M38" s="492"/>
      <c r="N38" s="492"/>
      <c r="O38" s="492"/>
      <c r="P38" s="532" t="s">
        <v>454</v>
      </c>
      <c r="Q38" s="521"/>
      <c r="R38" s="49"/>
      <c r="S38" s="186" t="str">
        <f>AB6</f>
        <v>森戸　朋子</v>
      </c>
      <c r="T38" s="631" t="s">
        <v>35</v>
      </c>
      <c r="U38" s="630" t="str">
        <f>AA6</f>
        <v>堺　市</v>
      </c>
      <c r="V38" s="628" t="s">
        <v>36</v>
      </c>
      <c r="W38" s="627">
        <v>36</v>
      </c>
      <c r="X38" s="21"/>
      <c r="Z38" s="28"/>
      <c r="AA38" s="248"/>
      <c r="AB38" s="184"/>
      <c r="AC38" s="184"/>
      <c r="AD38" s="184"/>
      <c r="AE38" s="23"/>
      <c r="AF38" s="19"/>
      <c r="AG38" s="19"/>
    </row>
    <row r="39" spans="2:33" s="17" customFormat="1" ht="25.5" customHeight="1">
      <c r="B39" s="627"/>
      <c r="C39" s="187" t="str">
        <f>AB13</f>
        <v>宮崎　美智代</v>
      </c>
      <c r="D39" s="659"/>
      <c r="E39" s="629"/>
      <c r="F39" s="660"/>
      <c r="G39" s="47"/>
      <c r="H39" s="493"/>
      <c r="I39" s="492"/>
      <c r="J39" s="493"/>
      <c r="K39" s="493"/>
      <c r="L39" s="493"/>
      <c r="M39" s="493"/>
      <c r="N39" s="493"/>
      <c r="O39" s="493"/>
      <c r="P39" s="493"/>
      <c r="Q39" s="519"/>
      <c r="R39" s="52"/>
      <c r="S39" s="187" t="str">
        <f>AB7</f>
        <v>福島　久美</v>
      </c>
      <c r="T39" s="631"/>
      <c r="U39" s="629"/>
      <c r="V39" s="628"/>
      <c r="W39" s="627"/>
      <c r="X39" s="21"/>
      <c r="Z39" s="28"/>
      <c r="AA39" s="248"/>
      <c r="AB39" s="184"/>
      <c r="AC39" s="184"/>
      <c r="AD39" s="184"/>
      <c r="AE39" s="23"/>
      <c r="AF39" s="19"/>
      <c r="AG39" s="19"/>
    </row>
    <row r="40" ht="17.25">
      <c r="AA40" s="248"/>
    </row>
    <row r="41" ht="17.25">
      <c r="AA41" s="40"/>
    </row>
    <row r="43" ht="35.25" customHeight="1">
      <c r="E43" s="560" t="str">
        <f>'ﾄﾞﾛｰ作成用名簿'!E1</f>
        <v>第17回なみはや国体メモリアル大阪府知事杯テニス大会</v>
      </c>
    </row>
    <row r="44" spans="2:29" s="17" customFormat="1" ht="17.25">
      <c r="B44" s="18"/>
      <c r="C44" s="36"/>
      <c r="E44" s="570"/>
      <c r="H44" s="74"/>
      <c r="I44" s="632" t="s">
        <v>48</v>
      </c>
      <c r="J44" s="633"/>
      <c r="K44" s="633"/>
      <c r="L44" s="633"/>
      <c r="M44" s="633"/>
      <c r="N44" s="633"/>
      <c r="O44" s="633"/>
      <c r="P44" s="634"/>
      <c r="Q44" s="517"/>
      <c r="R44" s="33"/>
      <c r="S44" s="189"/>
      <c r="T44" s="570"/>
      <c r="U44" s="583"/>
      <c r="V44" s="570"/>
      <c r="W44" s="18"/>
      <c r="AA44" s="112"/>
      <c r="AB44" s="194"/>
      <c r="AC44" s="181"/>
    </row>
    <row r="45" spans="2:29" s="17" customFormat="1" ht="17.25">
      <c r="B45" s="18"/>
      <c r="C45" s="36"/>
      <c r="D45" s="22"/>
      <c r="E45" s="572"/>
      <c r="F45" s="24"/>
      <c r="G45" s="24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32"/>
      <c r="S45" s="189"/>
      <c r="T45" s="570"/>
      <c r="U45" s="570"/>
      <c r="V45" s="570"/>
      <c r="W45" s="18"/>
      <c r="Z45" s="62" t="s">
        <v>52</v>
      </c>
      <c r="AA45" s="112"/>
      <c r="AB45" s="194"/>
      <c r="AC45" s="181"/>
    </row>
    <row r="46" spans="2:29" s="17" customFormat="1" ht="27.75" thickBot="1">
      <c r="B46" s="18"/>
      <c r="C46" s="36"/>
      <c r="D46" s="22"/>
      <c r="E46" s="572"/>
      <c r="F46" s="24"/>
      <c r="H46" s="504"/>
      <c r="I46" s="504"/>
      <c r="J46" s="504"/>
      <c r="L46" s="666" t="s">
        <v>485</v>
      </c>
      <c r="M46" s="667"/>
      <c r="N46" s="504"/>
      <c r="P46" s="558"/>
      <c r="Q46" s="505"/>
      <c r="S46" s="189"/>
      <c r="T46" s="570"/>
      <c r="U46" s="570"/>
      <c r="V46" s="570"/>
      <c r="W46" s="18"/>
      <c r="Y46" s="217"/>
      <c r="Z46" s="218" t="s">
        <v>51</v>
      </c>
      <c r="AA46" s="220" t="s">
        <v>7</v>
      </c>
      <c r="AB46" s="467" t="s">
        <v>8</v>
      </c>
      <c r="AC46" s="468" t="s">
        <v>9</v>
      </c>
    </row>
    <row r="47" spans="1:29" s="17" customFormat="1" ht="23.25" customHeight="1">
      <c r="A47" s="20"/>
      <c r="B47" s="627">
        <v>1</v>
      </c>
      <c r="C47" s="185" t="str">
        <f>AB47</f>
        <v>田中　典子</v>
      </c>
      <c r="D47" s="661" t="s">
        <v>35</v>
      </c>
      <c r="E47" s="630" t="str">
        <f>AA47</f>
        <v>大阪市</v>
      </c>
      <c r="F47" s="662" t="s">
        <v>36</v>
      </c>
      <c r="G47" s="46"/>
      <c r="H47" s="75"/>
      <c r="I47" s="74"/>
      <c r="J47" s="506"/>
      <c r="K47" s="506"/>
      <c r="L47" s="643" t="s">
        <v>484</v>
      </c>
      <c r="M47" s="643"/>
      <c r="N47" s="74"/>
      <c r="O47" s="74"/>
      <c r="P47" s="74"/>
      <c r="Q47" s="75"/>
      <c r="R47" s="27"/>
      <c r="S47" s="190" t="str">
        <f>AB51</f>
        <v>幾野　奈津子</v>
      </c>
      <c r="T47" s="628" t="s">
        <v>35</v>
      </c>
      <c r="U47" s="630" t="str">
        <f>AA51</f>
        <v>泉　北</v>
      </c>
      <c r="V47" s="628" t="s">
        <v>36</v>
      </c>
      <c r="W47" s="627">
        <v>10</v>
      </c>
      <c r="Y47" s="271" t="s">
        <v>102</v>
      </c>
      <c r="Z47" s="406">
        <v>1</v>
      </c>
      <c r="AA47" s="341" t="s">
        <v>76</v>
      </c>
      <c r="AB47" s="475" t="s">
        <v>152</v>
      </c>
      <c r="AC47" s="476" t="s">
        <v>157</v>
      </c>
    </row>
    <row r="48" spans="1:29" s="17" customFormat="1" ht="19.5" customHeight="1" thickBot="1">
      <c r="A48" s="20"/>
      <c r="B48" s="627"/>
      <c r="C48" s="36" t="str">
        <f>AB48</f>
        <v>岡田　加津重</v>
      </c>
      <c r="D48" s="661"/>
      <c r="E48" s="629"/>
      <c r="F48" s="662"/>
      <c r="G48" s="24"/>
      <c r="H48" s="507"/>
      <c r="I48" s="552" t="s">
        <v>476</v>
      </c>
      <c r="J48" s="74"/>
      <c r="K48" s="74"/>
      <c r="L48" s="74"/>
      <c r="M48" s="509"/>
      <c r="N48" s="74"/>
      <c r="O48" s="74"/>
      <c r="P48" s="226" t="s">
        <v>487</v>
      </c>
      <c r="Q48" s="510"/>
      <c r="R48" s="25"/>
      <c r="S48" s="189" t="str">
        <f>AB52</f>
        <v>石本　広美</v>
      </c>
      <c r="T48" s="628"/>
      <c r="U48" s="629"/>
      <c r="V48" s="628"/>
      <c r="W48" s="627"/>
      <c r="Y48" s="272" t="s">
        <v>102</v>
      </c>
      <c r="Z48" s="407">
        <v>1</v>
      </c>
      <c r="AA48" s="342"/>
      <c r="AB48" s="413" t="s">
        <v>156</v>
      </c>
      <c r="AC48" s="411" t="s">
        <v>153</v>
      </c>
    </row>
    <row r="49" spans="2:29" s="17" customFormat="1" ht="23.25" customHeight="1">
      <c r="B49" s="627">
        <v>2</v>
      </c>
      <c r="C49" s="185" t="str">
        <f>AC57</f>
        <v>内藤　弘恵</v>
      </c>
      <c r="D49" s="661" t="s">
        <v>35</v>
      </c>
      <c r="E49" s="630" t="str">
        <f>AA57</f>
        <v>南河内</v>
      </c>
      <c r="F49" s="662" t="s">
        <v>36</v>
      </c>
      <c r="G49" s="27"/>
      <c r="H49" s="74"/>
      <c r="I49" s="553" t="s">
        <v>477</v>
      </c>
      <c r="J49" s="509"/>
      <c r="K49" s="74"/>
      <c r="L49" s="74"/>
      <c r="M49" s="509"/>
      <c r="N49" s="74"/>
      <c r="O49" s="74"/>
      <c r="P49" s="551" t="s">
        <v>480</v>
      </c>
      <c r="Q49" s="508"/>
      <c r="R49" s="27"/>
      <c r="S49" s="186" t="str">
        <f>AC53</f>
        <v>佐藤　博子</v>
      </c>
      <c r="T49" s="628" t="s">
        <v>35</v>
      </c>
      <c r="U49" s="630" t="str">
        <f>AA53</f>
        <v>北河内</v>
      </c>
      <c r="V49" s="628" t="s">
        <v>36</v>
      </c>
      <c r="W49" s="627">
        <v>11</v>
      </c>
      <c r="Y49" s="271" t="s">
        <v>103</v>
      </c>
      <c r="Z49" s="406">
        <v>2</v>
      </c>
      <c r="AA49" s="341" t="s">
        <v>114</v>
      </c>
      <c r="AB49" s="419" t="s">
        <v>222</v>
      </c>
      <c r="AC49" s="412" t="s">
        <v>223</v>
      </c>
    </row>
    <row r="50" spans="2:29" s="17" customFormat="1" ht="19.5" customHeight="1" thickBot="1">
      <c r="B50" s="627"/>
      <c r="C50" s="36" t="str">
        <f>AC58</f>
        <v>本多　紀子</v>
      </c>
      <c r="D50" s="661"/>
      <c r="E50" s="629"/>
      <c r="F50" s="662"/>
      <c r="G50" s="25"/>
      <c r="H50" s="550" t="s">
        <v>474</v>
      </c>
      <c r="I50" s="512"/>
      <c r="J50" s="554" t="s">
        <v>476</v>
      </c>
      <c r="K50" s="74"/>
      <c r="L50" s="74"/>
      <c r="M50" s="509"/>
      <c r="N50" s="74"/>
      <c r="O50" s="556" t="s">
        <v>488</v>
      </c>
      <c r="P50" s="509"/>
      <c r="Q50" s="74"/>
      <c r="R50" s="25"/>
      <c r="S50" s="186" t="str">
        <f>AC54</f>
        <v>田中　正栄</v>
      </c>
      <c r="T50" s="628"/>
      <c r="U50" s="629"/>
      <c r="V50" s="628"/>
      <c r="W50" s="627"/>
      <c r="Y50" s="272" t="s">
        <v>103</v>
      </c>
      <c r="Z50" s="407">
        <v>2</v>
      </c>
      <c r="AA50" s="342"/>
      <c r="AB50" s="410" t="s">
        <v>224</v>
      </c>
      <c r="AC50" s="411" t="s">
        <v>225</v>
      </c>
    </row>
    <row r="51" spans="2:33" s="17" customFormat="1" ht="23.25" customHeight="1">
      <c r="B51" s="627">
        <v>3</v>
      </c>
      <c r="C51" s="185" t="str">
        <f>AC63</f>
        <v>尾藤　由美子</v>
      </c>
      <c r="D51" s="661" t="s">
        <v>35</v>
      </c>
      <c r="E51" s="630" t="str">
        <f>AA63</f>
        <v>泉　南</v>
      </c>
      <c r="F51" s="662" t="s">
        <v>36</v>
      </c>
      <c r="G51" s="46"/>
      <c r="H51" s="551" t="s">
        <v>475</v>
      </c>
      <c r="I51" s="74"/>
      <c r="J51" s="553" t="s">
        <v>478</v>
      </c>
      <c r="K51" s="509"/>
      <c r="L51" s="74"/>
      <c r="M51" s="509"/>
      <c r="N51" s="74"/>
      <c r="O51" s="555" t="s">
        <v>484</v>
      </c>
      <c r="P51" s="509"/>
      <c r="Q51" s="75"/>
      <c r="R51" s="27"/>
      <c r="S51" s="190" t="str">
        <f>AC47</f>
        <v>村木　真弓</v>
      </c>
      <c r="T51" s="628" t="s">
        <v>35</v>
      </c>
      <c r="U51" s="630" t="str">
        <f>AA47</f>
        <v>大阪市</v>
      </c>
      <c r="V51" s="628" t="s">
        <v>36</v>
      </c>
      <c r="W51" s="627">
        <v>12</v>
      </c>
      <c r="Y51" s="271" t="s">
        <v>105</v>
      </c>
      <c r="Z51" s="406">
        <v>3</v>
      </c>
      <c r="AA51" s="341" t="s">
        <v>116</v>
      </c>
      <c r="AB51" s="414" t="s">
        <v>194</v>
      </c>
      <c r="AC51" s="417" t="s">
        <v>195</v>
      </c>
      <c r="AE51" s="23"/>
      <c r="AF51" s="19"/>
      <c r="AG51" s="19"/>
    </row>
    <row r="52" spans="2:33" s="17" customFormat="1" ht="19.5" customHeight="1" thickBot="1">
      <c r="B52" s="627"/>
      <c r="C52" s="36" t="str">
        <f>AC64</f>
        <v>義本　三枝子</v>
      </c>
      <c r="D52" s="661"/>
      <c r="E52" s="629"/>
      <c r="F52" s="662"/>
      <c r="G52" s="24"/>
      <c r="H52" s="506"/>
      <c r="I52" s="74"/>
      <c r="J52" s="512"/>
      <c r="K52" s="509"/>
      <c r="L52" s="74"/>
      <c r="M52" s="509"/>
      <c r="N52" s="74"/>
      <c r="O52" s="509"/>
      <c r="P52" s="508" t="s">
        <v>488</v>
      </c>
      <c r="Q52" s="510"/>
      <c r="R52" s="25"/>
      <c r="S52" s="189" t="str">
        <f>AC48</f>
        <v>佐々木　由紀子</v>
      </c>
      <c r="T52" s="628"/>
      <c r="U52" s="629"/>
      <c r="V52" s="628"/>
      <c r="W52" s="627"/>
      <c r="Y52" s="272" t="s">
        <v>105</v>
      </c>
      <c r="Z52" s="407">
        <v>3</v>
      </c>
      <c r="AA52" s="342"/>
      <c r="AB52" s="415" t="s">
        <v>196</v>
      </c>
      <c r="AC52" s="418" t="s">
        <v>197</v>
      </c>
      <c r="AE52" s="23"/>
      <c r="AF52" s="19"/>
      <c r="AG52" s="19"/>
    </row>
    <row r="53" spans="2:33" s="17" customFormat="1" ht="23.25" customHeight="1">
      <c r="B53" s="627">
        <v>4</v>
      </c>
      <c r="C53" s="185" t="str">
        <f>AC49</f>
        <v>大西　育子</v>
      </c>
      <c r="D53" s="661" t="s">
        <v>35</v>
      </c>
      <c r="E53" s="630" t="str">
        <f>AA49</f>
        <v>堺　市</v>
      </c>
      <c r="F53" s="662" t="s">
        <v>36</v>
      </c>
      <c r="G53" s="46"/>
      <c r="H53" s="74"/>
      <c r="I53" s="74"/>
      <c r="J53" s="512"/>
      <c r="K53" s="509"/>
      <c r="L53" s="74"/>
      <c r="M53" s="509"/>
      <c r="N53" s="74"/>
      <c r="O53" s="509"/>
      <c r="P53" s="215">
        <v>63</v>
      </c>
      <c r="Q53" s="508"/>
      <c r="R53" s="27"/>
      <c r="S53" s="190" t="str">
        <f>AB57</f>
        <v>前池　治美</v>
      </c>
      <c r="T53" s="628" t="s">
        <v>35</v>
      </c>
      <c r="U53" s="630" t="str">
        <f>AA57</f>
        <v>南河内</v>
      </c>
      <c r="V53" s="628" t="s">
        <v>36</v>
      </c>
      <c r="W53" s="627">
        <v>13</v>
      </c>
      <c r="Y53" s="271" t="s">
        <v>108</v>
      </c>
      <c r="Z53" s="406">
        <v>4</v>
      </c>
      <c r="AA53" s="341" t="s">
        <v>79</v>
      </c>
      <c r="AB53" s="419" t="s">
        <v>321</v>
      </c>
      <c r="AC53" s="412" t="s">
        <v>322</v>
      </c>
      <c r="AE53" s="23"/>
      <c r="AF53" s="19"/>
      <c r="AG53" s="19"/>
    </row>
    <row r="54" spans="2:33" s="17" customFormat="1" ht="19.5" customHeight="1" thickBot="1">
      <c r="B54" s="627"/>
      <c r="C54" s="36" t="str">
        <f>AC50</f>
        <v>福家　宣美</v>
      </c>
      <c r="D54" s="661"/>
      <c r="E54" s="629"/>
      <c r="F54" s="662"/>
      <c r="G54" s="24"/>
      <c r="H54" s="507"/>
      <c r="I54" s="554" t="s">
        <v>479</v>
      </c>
      <c r="J54" s="512"/>
      <c r="K54" s="509"/>
      <c r="L54" s="74"/>
      <c r="M54" s="509"/>
      <c r="N54" s="74"/>
      <c r="O54" s="509"/>
      <c r="P54" s="74"/>
      <c r="Q54" s="225"/>
      <c r="R54" s="35"/>
      <c r="S54" s="189" t="str">
        <f>AB58</f>
        <v>新熊　有子</v>
      </c>
      <c r="T54" s="628"/>
      <c r="U54" s="629"/>
      <c r="V54" s="628"/>
      <c r="W54" s="627"/>
      <c r="Y54" s="272" t="s">
        <v>108</v>
      </c>
      <c r="Z54" s="407">
        <v>4</v>
      </c>
      <c r="AA54" s="342"/>
      <c r="AB54" s="410" t="s">
        <v>323</v>
      </c>
      <c r="AC54" s="411" t="s">
        <v>324</v>
      </c>
      <c r="AE54" s="23"/>
      <c r="AF54" s="19"/>
      <c r="AG54" s="19"/>
    </row>
    <row r="55" spans="2:33" s="17" customFormat="1" ht="23.25" customHeight="1">
      <c r="B55" s="627">
        <v>5</v>
      </c>
      <c r="C55" s="185" t="str">
        <f>AB61</f>
        <v>花田　悦子</v>
      </c>
      <c r="D55" s="661" t="s">
        <v>35</v>
      </c>
      <c r="E55" s="630" t="str">
        <f>AA61</f>
        <v>豊　能</v>
      </c>
      <c r="F55" s="662" t="s">
        <v>36</v>
      </c>
      <c r="G55" s="46"/>
      <c r="H55" s="75"/>
      <c r="I55" s="555" t="s">
        <v>480</v>
      </c>
      <c r="J55" s="74"/>
      <c r="K55" s="509"/>
      <c r="L55" s="74"/>
      <c r="M55" s="509"/>
      <c r="N55" s="74"/>
      <c r="O55" s="509"/>
      <c r="P55" s="225"/>
      <c r="Q55" s="75"/>
      <c r="R55" s="27"/>
      <c r="S55" s="190" t="str">
        <f>AB59</f>
        <v>城戸　文代</v>
      </c>
      <c r="T55" s="628" t="s">
        <v>35</v>
      </c>
      <c r="U55" s="630" t="str">
        <f>AA59</f>
        <v>三　島</v>
      </c>
      <c r="V55" s="628" t="s">
        <v>36</v>
      </c>
      <c r="W55" s="627">
        <v>14</v>
      </c>
      <c r="Y55" s="271" t="s">
        <v>107</v>
      </c>
      <c r="Z55" s="406">
        <v>5</v>
      </c>
      <c r="AA55" s="341" t="s">
        <v>80</v>
      </c>
      <c r="AB55" s="408" t="s">
        <v>372</v>
      </c>
      <c r="AC55" s="417" t="s">
        <v>162</v>
      </c>
      <c r="AE55" s="23"/>
      <c r="AF55" s="19"/>
      <c r="AG55" s="19"/>
    </row>
    <row r="56" spans="2:33" s="17" customFormat="1" ht="19.5" customHeight="1" thickBot="1">
      <c r="B56" s="627"/>
      <c r="C56" s="36" t="str">
        <f>AB62</f>
        <v>田辺　あけみ</v>
      </c>
      <c r="D56" s="661"/>
      <c r="E56" s="629"/>
      <c r="F56" s="662"/>
      <c r="G56" s="24"/>
      <c r="H56" s="74"/>
      <c r="I56" s="74"/>
      <c r="J56" s="74"/>
      <c r="K56" s="648" t="s">
        <v>476</v>
      </c>
      <c r="L56" s="649"/>
      <c r="M56" s="648" t="s">
        <v>485</v>
      </c>
      <c r="N56" s="649"/>
      <c r="O56" s="509"/>
      <c r="P56" s="226" t="s">
        <v>485</v>
      </c>
      <c r="Q56" s="510"/>
      <c r="R56" s="25"/>
      <c r="S56" s="189" t="str">
        <f>AB60</f>
        <v>高田　恵子</v>
      </c>
      <c r="T56" s="628"/>
      <c r="U56" s="629"/>
      <c r="V56" s="628"/>
      <c r="W56" s="627"/>
      <c r="Y56" s="272" t="s">
        <v>107</v>
      </c>
      <c r="Z56" s="407">
        <v>5</v>
      </c>
      <c r="AA56" s="342"/>
      <c r="AB56" s="413" t="s">
        <v>373</v>
      </c>
      <c r="AC56" s="418" t="s">
        <v>164</v>
      </c>
      <c r="AE56" s="23"/>
      <c r="AF56" s="19"/>
      <c r="AG56" s="19"/>
    </row>
    <row r="57" spans="2:33" s="17" customFormat="1" ht="23.25" customHeight="1">
      <c r="B57" s="627">
        <v>6</v>
      </c>
      <c r="C57" s="185" t="str">
        <f>AB55</f>
        <v>西脇　佐登美</v>
      </c>
      <c r="D57" s="661" t="s">
        <v>35</v>
      </c>
      <c r="E57" s="630" t="str">
        <f>AA55</f>
        <v>中河内</v>
      </c>
      <c r="F57" s="662" t="s">
        <v>36</v>
      </c>
      <c r="G57" s="46"/>
      <c r="H57" s="74"/>
      <c r="I57" s="74"/>
      <c r="J57" s="513"/>
      <c r="K57" s="665" t="s">
        <v>475</v>
      </c>
      <c r="L57" s="650"/>
      <c r="M57" s="650" t="s">
        <v>486</v>
      </c>
      <c r="N57" s="651"/>
      <c r="O57" s="509"/>
      <c r="P57" s="551" t="s">
        <v>484</v>
      </c>
      <c r="Q57" s="508"/>
      <c r="R57" s="27"/>
      <c r="S57" s="190" t="str">
        <f>AB63</f>
        <v>和田　千鶴子</v>
      </c>
      <c r="T57" s="628" t="s">
        <v>35</v>
      </c>
      <c r="U57" s="630" t="str">
        <f>AA63</f>
        <v>泉　南</v>
      </c>
      <c r="V57" s="628" t="s">
        <v>36</v>
      </c>
      <c r="W57" s="627">
        <v>15</v>
      </c>
      <c r="Y57" s="271" t="s">
        <v>106</v>
      </c>
      <c r="Z57" s="406">
        <v>6</v>
      </c>
      <c r="AA57" s="341" t="s">
        <v>81</v>
      </c>
      <c r="AB57" s="419" t="s">
        <v>269</v>
      </c>
      <c r="AC57" s="409" t="s">
        <v>270</v>
      </c>
      <c r="AE57" s="23"/>
      <c r="AF57" s="19"/>
      <c r="AG57" s="19"/>
    </row>
    <row r="58" spans="2:33" s="17" customFormat="1" ht="19.5" customHeight="1" thickBot="1">
      <c r="B58" s="627"/>
      <c r="C58" s="36" t="str">
        <f>AB56</f>
        <v>長岡　裕巳子</v>
      </c>
      <c r="D58" s="661"/>
      <c r="E58" s="629"/>
      <c r="F58" s="662"/>
      <c r="G58" s="24"/>
      <c r="H58" s="507"/>
      <c r="I58" s="554" t="s">
        <v>481</v>
      </c>
      <c r="J58" s="513"/>
      <c r="K58" s="74"/>
      <c r="L58" s="74"/>
      <c r="M58" s="74"/>
      <c r="N58" s="74"/>
      <c r="O58" s="509"/>
      <c r="P58" s="509"/>
      <c r="Q58" s="506"/>
      <c r="R58" s="35"/>
      <c r="S58" s="189" t="str">
        <f>AB64</f>
        <v>加減　あつ子</v>
      </c>
      <c r="T58" s="628"/>
      <c r="U58" s="629"/>
      <c r="V58" s="628"/>
      <c r="W58" s="627"/>
      <c r="Y58" s="272" t="s">
        <v>106</v>
      </c>
      <c r="Z58" s="407">
        <v>6</v>
      </c>
      <c r="AA58" s="342"/>
      <c r="AB58" s="410" t="s">
        <v>271</v>
      </c>
      <c r="AC58" s="416" t="s">
        <v>272</v>
      </c>
      <c r="AE58" s="23"/>
      <c r="AF58" s="19"/>
      <c r="AG58" s="19"/>
    </row>
    <row r="59" spans="2:33" s="17" customFormat="1" ht="23.25" customHeight="1">
      <c r="B59" s="627">
        <v>7</v>
      </c>
      <c r="C59" s="185" t="str">
        <f>AC51</f>
        <v>三原　裕子</v>
      </c>
      <c r="D59" s="661" t="s">
        <v>35</v>
      </c>
      <c r="E59" s="630" t="str">
        <f>AA51</f>
        <v>泉　北</v>
      </c>
      <c r="F59" s="662" t="s">
        <v>36</v>
      </c>
      <c r="G59" s="46"/>
      <c r="H59" s="75"/>
      <c r="I59" s="553" t="s">
        <v>482</v>
      </c>
      <c r="J59" s="512"/>
      <c r="K59" s="74"/>
      <c r="L59" s="74"/>
      <c r="M59" s="74"/>
      <c r="N59" s="74"/>
      <c r="O59" s="512"/>
      <c r="P59" s="509"/>
      <c r="Q59" s="74"/>
      <c r="R59" s="25"/>
      <c r="S59" s="190" t="str">
        <f>AC55</f>
        <v>岩本　由香利</v>
      </c>
      <c r="T59" s="628" t="s">
        <v>35</v>
      </c>
      <c r="U59" s="630" t="str">
        <f>AA55</f>
        <v>中河内</v>
      </c>
      <c r="V59" s="628" t="s">
        <v>36</v>
      </c>
      <c r="W59" s="627">
        <v>16</v>
      </c>
      <c r="Y59" s="271" t="s">
        <v>109</v>
      </c>
      <c r="Z59" s="406">
        <v>7</v>
      </c>
      <c r="AA59" s="341" t="s">
        <v>117</v>
      </c>
      <c r="AB59" s="414" t="s">
        <v>250</v>
      </c>
      <c r="AC59" s="417" t="s">
        <v>251</v>
      </c>
      <c r="AE59" s="23"/>
      <c r="AF59" s="19"/>
      <c r="AG59" s="19"/>
    </row>
    <row r="60" spans="2:33" s="17" customFormat="1" ht="19.5" customHeight="1" thickBot="1">
      <c r="B60" s="627"/>
      <c r="C60" s="36" t="str">
        <f>AC52</f>
        <v>坪野　亜香里</v>
      </c>
      <c r="D60" s="661"/>
      <c r="E60" s="629"/>
      <c r="F60" s="662"/>
      <c r="G60" s="24"/>
      <c r="H60" s="506"/>
      <c r="I60" s="74"/>
      <c r="J60" s="550" t="s">
        <v>481</v>
      </c>
      <c r="K60" s="74"/>
      <c r="L60" s="74"/>
      <c r="M60" s="74"/>
      <c r="N60" s="74"/>
      <c r="O60" s="550" t="s">
        <v>485</v>
      </c>
      <c r="P60" s="509"/>
      <c r="Q60" s="556" t="s">
        <v>489</v>
      </c>
      <c r="R60" s="30"/>
      <c r="S60" s="189" t="str">
        <f>AC56</f>
        <v>高田　暢子</v>
      </c>
      <c r="T60" s="628"/>
      <c r="U60" s="629"/>
      <c r="V60" s="628"/>
      <c r="W60" s="627"/>
      <c r="Y60" s="272" t="s">
        <v>109</v>
      </c>
      <c r="Z60" s="407">
        <v>7</v>
      </c>
      <c r="AA60" s="342"/>
      <c r="AB60" s="410" t="s">
        <v>252</v>
      </c>
      <c r="AC60" s="418" t="s">
        <v>253</v>
      </c>
      <c r="AE60" s="23"/>
      <c r="AF60" s="19"/>
      <c r="AG60" s="19"/>
    </row>
    <row r="61" spans="1:33" s="17" customFormat="1" ht="23.25" customHeight="1">
      <c r="A61" s="20"/>
      <c r="B61" s="627">
        <v>8</v>
      </c>
      <c r="C61" s="185" t="str">
        <f>AC59</f>
        <v>岩口　洋子</v>
      </c>
      <c r="D61" s="661" t="s">
        <v>35</v>
      </c>
      <c r="E61" s="630" t="str">
        <f>AA59</f>
        <v>三　島</v>
      </c>
      <c r="F61" s="662" t="s">
        <v>36</v>
      </c>
      <c r="G61" s="46"/>
      <c r="H61" s="74"/>
      <c r="I61" s="74"/>
      <c r="J61" s="555" t="s">
        <v>484</v>
      </c>
      <c r="K61" s="74"/>
      <c r="L61" s="74"/>
      <c r="M61" s="74"/>
      <c r="N61" s="74"/>
      <c r="O61" s="225" t="s">
        <v>478</v>
      </c>
      <c r="P61" s="509"/>
      <c r="Q61" s="557" t="s">
        <v>478</v>
      </c>
      <c r="R61" s="29"/>
      <c r="S61" s="190" t="str">
        <f>AC61</f>
        <v>伊藤　志津</v>
      </c>
      <c r="T61" s="628" t="s">
        <v>35</v>
      </c>
      <c r="U61" s="630" t="str">
        <f>AA61</f>
        <v>豊　能</v>
      </c>
      <c r="V61" s="628" t="s">
        <v>36</v>
      </c>
      <c r="W61" s="627">
        <v>17</v>
      </c>
      <c r="Y61" s="271" t="s">
        <v>110</v>
      </c>
      <c r="Z61" s="406">
        <v>8</v>
      </c>
      <c r="AA61" s="341" t="s">
        <v>118</v>
      </c>
      <c r="AB61" s="414" t="s">
        <v>289</v>
      </c>
      <c r="AC61" s="409" t="s">
        <v>293</v>
      </c>
      <c r="AE61" s="23"/>
      <c r="AF61" s="19"/>
      <c r="AG61" s="19"/>
    </row>
    <row r="62" spans="1:33" s="17" customFormat="1" ht="19.5" customHeight="1" thickBot="1">
      <c r="A62" s="20"/>
      <c r="B62" s="627"/>
      <c r="C62" s="36" t="str">
        <f>AC60</f>
        <v>坂本　美保</v>
      </c>
      <c r="D62" s="661"/>
      <c r="E62" s="629"/>
      <c r="F62" s="662"/>
      <c r="G62" s="24"/>
      <c r="H62" s="507"/>
      <c r="I62" s="554" t="s">
        <v>483</v>
      </c>
      <c r="J62" s="509"/>
      <c r="K62" s="74"/>
      <c r="L62" s="74"/>
      <c r="M62" s="74"/>
      <c r="N62" s="74"/>
      <c r="O62" s="504"/>
      <c r="P62" s="554" t="s">
        <v>490</v>
      </c>
      <c r="Q62" s="509"/>
      <c r="R62" s="25"/>
      <c r="S62" s="189" t="str">
        <f>AC62</f>
        <v>瀧本　みさを</v>
      </c>
      <c r="T62" s="628"/>
      <c r="U62" s="629"/>
      <c r="V62" s="628"/>
      <c r="W62" s="627"/>
      <c r="Y62" s="272" t="s">
        <v>110</v>
      </c>
      <c r="Z62" s="407">
        <v>8</v>
      </c>
      <c r="AA62" s="342"/>
      <c r="AB62" s="415" t="s">
        <v>290</v>
      </c>
      <c r="AC62" s="416" t="s">
        <v>294</v>
      </c>
      <c r="AE62" s="23"/>
      <c r="AF62" s="19"/>
      <c r="AG62" s="19"/>
    </row>
    <row r="63" spans="2:33" s="17" customFormat="1" ht="23.25" customHeight="1">
      <c r="B63" s="627">
        <v>9</v>
      </c>
      <c r="C63" s="185" t="str">
        <f>AB53</f>
        <v>梅原　博美</v>
      </c>
      <c r="D63" s="661" t="s">
        <v>35</v>
      </c>
      <c r="E63" s="630" t="str">
        <f>AA53</f>
        <v>北河内</v>
      </c>
      <c r="F63" s="662" t="s">
        <v>36</v>
      </c>
      <c r="G63" s="46"/>
      <c r="H63" s="75"/>
      <c r="I63" s="555" t="s">
        <v>484</v>
      </c>
      <c r="J63" s="74"/>
      <c r="K63" s="74"/>
      <c r="L63" s="74"/>
      <c r="M63" s="74"/>
      <c r="N63" s="74"/>
      <c r="O63" s="74"/>
      <c r="P63" s="523">
        <v>64</v>
      </c>
      <c r="Q63" s="516"/>
      <c r="R63" s="27"/>
      <c r="S63" s="190" t="str">
        <f>+AB49</f>
        <v>鍋島　恵美子</v>
      </c>
      <c r="T63" s="628" t="s">
        <v>35</v>
      </c>
      <c r="U63" s="630" t="str">
        <f>AA49</f>
        <v>堺　市</v>
      </c>
      <c r="V63" s="628" t="s">
        <v>36</v>
      </c>
      <c r="W63" s="627">
        <v>18</v>
      </c>
      <c r="Y63" s="271" t="s">
        <v>104</v>
      </c>
      <c r="Z63" s="406">
        <v>9</v>
      </c>
      <c r="AA63" s="341" t="s">
        <v>115</v>
      </c>
      <c r="AB63" s="419" t="s">
        <v>349</v>
      </c>
      <c r="AC63" s="417" t="s">
        <v>159</v>
      </c>
      <c r="AE63" s="23"/>
      <c r="AF63" s="19"/>
      <c r="AG63" s="19"/>
    </row>
    <row r="64" spans="2:33" s="17" customFormat="1" ht="19.5" customHeight="1" thickBot="1">
      <c r="B64" s="627"/>
      <c r="C64" s="36" t="str">
        <f>AB54</f>
        <v>四宮　華子</v>
      </c>
      <c r="D64" s="661"/>
      <c r="E64" s="629"/>
      <c r="F64" s="662"/>
      <c r="G64" s="24"/>
      <c r="H64" s="506"/>
      <c r="I64" s="74"/>
      <c r="J64" s="506"/>
      <c r="K64" s="506"/>
      <c r="L64" s="506"/>
      <c r="M64" s="506"/>
      <c r="N64" s="506"/>
      <c r="O64" s="506"/>
      <c r="P64" s="506"/>
      <c r="Q64" s="506"/>
      <c r="R64" s="26"/>
      <c r="S64" s="189" t="str">
        <f>+AB50</f>
        <v>小畑　全代</v>
      </c>
      <c r="T64" s="628"/>
      <c r="U64" s="629"/>
      <c r="V64" s="628"/>
      <c r="W64" s="627"/>
      <c r="Y64" s="272" t="s">
        <v>104</v>
      </c>
      <c r="Z64" s="407">
        <v>9</v>
      </c>
      <c r="AA64" s="342"/>
      <c r="AB64" s="410" t="s">
        <v>350</v>
      </c>
      <c r="AC64" s="416" t="s">
        <v>351</v>
      </c>
      <c r="AE64" s="23"/>
      <c r="AF64" s="19"/>
      <c r="AG64" s="19"/>
    </row>
    <row r="65" spans="2:29" s="17" customFormat="1" ht="93" customHeight="1">
      <c r="B65" s="21"/>
      <c r="C65" s="36"/>
      <c r="D65" s="22"/>
      <c r="E65" s="572"/>
      <c r="F65" s="24"/>
      <c r="G65" s="24"/>
      <c r="H65" s="506"/>
      <c r="I65" s="74"/>
      <c r="J65" s="506"/>
      <c r="K65" s="506"/>
      <c r="L65" s="506"/>
      <c r="M65" s="506"/>
      <c r="N65" s="506"/>
      <c r="O65" s="506"/>
      <c r="P65" s="506"/>
      <c r="Q65" s="506"/>
      <c r="R65" s="32"/>
      <c r="S65" s="189"/>
      <c r="T65" s="573"/>
      <c r="U65" s="578"/>
      <c r="V65" s="573"/>
      <c r="W65" s="21"/>
      <c r="X65" s="34"/>
      <c r="Y65" s="34"/>
      <c r="AA65" s="112"/>
      <c r="AB65" s="194"/>
      <c r="AC65" s="181"/>
    </row>
    <row r="66" spans="2:29" s="17" customFormat="1" ht="17.25">
      <c r="B66" s="18"/>
      <c r="C66" s="36"/>
      <c r="E66" s="570"/>
      <c r="H66" s="506"/>
      <c r="I66" s="632" t="s">
        <v>49</v>
      </c>
      <c r="J66" s="633"/>
      <c r="K66" s="633"/>
      <c r="L66" s="633"/>
      <c r="M66" s="633"/>
      <c r="N66" s="633"/>
      <c r="O66" s="633"/>
      <c r="P66" s="634"/>
      <c r="Q66" s="517"/>
      <c r="R66" s="32"/>
      <c r="S66" s="189"/>
      <c r="T66" s="570"/>
      <c r="U66" s="583"/>
      <c r="V66" s="570"/>
      <c r="W66" s="18"/>
      <c r="AA66" s="112"/>
      <c r="AB66" s="194"/>
      <c r="AC66" s="181"/>
    </row>
    <row r="67" spans="2:29" s="17" customFormat="1" ht="17.25">
      <c r="B67" s="18"/>
      <c r="C67" s="36"/>
      <c r="D67" s="22"/>
      <c r="E67" s="572"/>
      <c r="F67" s="24"/>
      <c r="G67" s="24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32"/>
      <c r="S67" s="189"/>
      <c r="T67" s="570"/>
      <c r="U67" s="570"/>
      <c r="V67" s="570"/>
      <c r="W67" s="18"/>
      <c r="Z67" s="62" t="s">
        <v>52</v>
      </c>
      <c r="AA67" s="112"/>
      <c r="AB67" s="194"/>
      <c r="AC67" s="181"/>
    </row>
    <row r="68" spans="2:29" s="17" customFormat="1" ht="27.75" thickBot="1">
      <c r="B68" s="18"/>
      <c r="C68" s="36"/>
      <c r="E68" s="570"/>
      <c r="H68" s="506"/>
      <c r="I68" s="506"/>
      <c r="J68" s="506"/>
      <c r="K68" s="504"/>
      <c r="L68" s="668" t="s">
        <v>517</v>
      </c>
      <c r="M68" s="668"/>
      <c r="N68" s="504"/>
      <c r="O68" s="506"/>
      <c r="P68" s="506"/>
      <c r="Q68" s="506"/>
      <c r="R68" s="32"/>
      <c r="S68" s="189"/>
      <c r="T68" s="570"/>
      <c r="U68" s="570"/>
      <c r="V68" s="570"/>
      <c r="W68" s="18"/>
      <c r="Y68" s="217"/>
      <c r="Z68" s="218" t="s">
        <v>51</v>
      </c>
      <c r="AA68" s="220" t="s">
        <v>7</v>
      </c>
      <c r="AB68" s="469" t="s">
        <v>8</v>
      </c>
      <c r="AC68" s="181"/>
    </row>
    <row r="69" spans="1:29" s="17" customFormat="1" ht="19.5" customHeight="1">
      <c r="A69" s="635"/>
      <c r="B69" s="627">
        <v>1</v>
      </c>
      <c r="C69" s="186" t="str">
        <f>AB69</f>
        <v>大坪　雅子</v>
      </c>
      <c r="D69" s="659" t="s">
        <v>35</v>
      </c>
      <c r="E69" s="630" t="str">
        <f>AA69</f>
        <v>三　島</v>
      </c>
      <c r="F69" s="660" t="s">
        <v>36</v>
      </c>
      <c r="G69" s="48"/>
      <c r="H69" s="491"/>
      <c r="I69" s="491"/>
      <c r="J69" s="493"/>
      <c r="K69" s="492"/>
      <c r="L69" s="642">
        <v>61</v>
      </c>
      <c r="M69" s="642"/>
      <c r="N69" s="492"/>
      <c r="O69" s="492"/>
      <c r="P69" s="492"/>
      <c r="Q69" s="492"/>
      <c r="R69" s="51"/>
      <c r="S69" s="190" t="str">
        <f>AB73</f>
        <v>谷　恵子</v>
      </c>
      <c r="T69" s="631" t="s">
        <v>35</v>
      </c>
      <c r="U69" s="630" t="str">
        <f>AA73</f>
        <v>泉　北</v>
      </c>
      <c r="V69" s="628" t="s">
        <v>36</v>
      </c>
      <c r="W69" s="627">
        <v>6</v>
      </c>
      <c r="Y69" s="271" t="s">
        <v>109</v>
      </c>
      <c r="Z69" s="428">
        <v>1</v>
      </c>
      <c r="AA69" s="341" t="s">
        <v>117</v>
      </c>
      <c r="AB69" s="441" t="s">
        <v>254</v>
      </c>
      <c r="AC69" s="181"/>
    </row>
    <row r="70" spans="1:29" s="17" customFormat="1" ht="19.5" customHeight="1" thickBot="1">
      <c r="A70" s="635"/>
      <c r="B70" s="627"/>
      <c r="C70" s="187" t="str">
        <f>AB70</f>
        <v>田中　恵美子</v>
      </c>
      <c r="D70" s="659"/>
      <c r="E70" s="629"/>
      <c r="F70" s="660"/>
      <c r="G70" s="58"/>
      <c r="H70" s="492"/>
      <c r="I70" s="500"/>
      <c r="J70" s="492"/>
      <c r="K70" s="492"/>
      <c r="L70" s="492"/>
      <c r="M70" s="483"/>
      <c r="N70" s="492"/>
      <c r="O70" s="492"/>
      <c r="P70" s="496"/>
      <c r="Q70" s="519"/>
      <c r="R70" s="52"/>
      <c r="S70" s="189" t="str">
        <f>AB74</f>
        <v>大橋　房代</v>
      </c>
      <c r="T70" s="631"/>
      <c r="U70" s="629"/>
      <c r="V70" s="628"/>
      <c r="W70" s="627"/>
      <c r="Y70" s="343" t="s">
        <v>109</v>
      </c>
      <c r="Z70" s="429">
        <v>1</v>
      </c>
      <c r="AA70" s="344"/>
      <c r="AB70" s="442" t="s">
        <v>255</v>
      </c>
      <c r="AC70" s="181"/>
    </row>
    <row r="71" spans="2:31" s="17" customFormat="1" ht="19.5" customHeight="1">
      <c r="B71" s="21"/>
      <c r="C71" s="187"/>
      <c r="D71" s="42"/>
      <c r="E71" s="565"/>
      <c r="F71" s="47"/>
      <c r="G71" s="61"/>
      <c r="H71" s="492"/>
      <c r="I71" s="497"/>
      <c r="J71" s="620" t="s">
        <v>517</v>
      </c>
      <c r="K71" s="492"/>
      <c r="L71" s="492"/>
      <c r="M71" s="483"/>
      <c r="N71" s="492"/>
      <c r="O71" s="624" t="s">
        <v>518</v>
      </c>
      <c r="P71" s="483"/>
      <c r="Q71" s="492"/>
      <c r="R71" s="49"/>
      <c r="S71" s="189"/>
      <c r="T71" s="631"/>
      <c r="U71" s="629"/>
      <c r="V71" s="628"/>
      <c r="W71" s="627"/>
      <c r="Y71" s="345" t="s">
        <v>108</v>
      </c>
      <c r="Z71" s="430">
        <v>2</v>
      </c>
      <c r="AA71" s="346" t="s">
        <v>79</v>
      </c>
      <c r="AB71" s="435" t="s">
        <v>325</v>
      </c>
      <c r="AC71" s="181"/>
      <c r="AD71" s="23"/>
      <c r="AE71" s="19"/>
    </row>
    <row r="72" spans="2:31" s="17" customFormat="1" ht="19.5" customHeight="1" thickBot="1">
      <c r="B72" s="627">
        <v>2</v>
      </c>
      <c r="C72" s="186" t="str">
        <f>AB83</f>
        <v>青柳　厚子</v>
      </c>
      <c r="D72" s="659" t="s">
        <v>35</v>
      </c>
      <c r="E72" s="630" t="str">
        <f>AA83</f>
        <v>豊　能</v>
      </c>
      <c r="F72" s="660" t="s">
        <v>36</v>
      </c>
      <c r="G72" s="55"/>
      <c r="H72" s="491"/>
      <c r="I72" s="492"/>
      <c r="J72" s="499">
        <v>61</v>
      </c>
      <c r="K72" s="483"/>
      <c r="L72" s="492"/>
      <c r="M72" s="483"/>
      <c r="N72" s="492"/>
      <c r="O72" s="483">
        <v>63</v>
      </c>
      <c r="P72" s="483"/>
      <c r="Q72" s="492"/>
      <c r="R72" s="49"/>
      <c r="S72" s="189"/>
      <c r="T72" s="631"/>
      <c r="U72" s="629"/>
      <c r="V72" s="628"/>
      <c r="W72" s="627"/>
      <c r="Y72" s="343" t="s">
        <v>108</v>
      </c>
      <c r="Z72" s="429">
        <v>2</v>
      </c>
      <c r="AA72" s="344"/>
      <c r="AB72" s="436" t="s">
        <v>326</v>
      </c>
      <c r="AC72" s="181"/>
      <c r="AD72" s="23"/>
      <c r="AE72" s="19"/>
    </row>
    <row r="73" spans="2:31" s="17" customFormat="1" ht="19.5" customHeight="1">
      <c r="B73" s="627"/>
      <c r="C73" s="187" t="str">
        <f>AB84</f>
        <v>福井　裕代</v>
      </c>
      <c r="D73" s="659"/>
      <c r="E73" s="629"/>
      <c r="F73" s="660"/>
      <c r="G73" s="58"/>
      <c r="H73" s="492"/>
      <c r="I73" s="623" t="s">
        <v>516</v>
      </c>
      <c r="J73" s="499"/>
      <c r="K73" s="483"/>
      <c r="L73" s="492"/>
      <c r="M73" s="483"/>
      <c r="N73" s="492"/>
      <c r="O73" s="483"/>
      <c r="P73" s="524"/>
      <c r="Q73" s="525"/>
      <c r="R73" s="462"/>
      <c r="S73" s="186" t="str">
        <f>(AB79)</f>
        <v>徳田　久美子</v>
      </c>
      <c r="T73" s="631" t="s">
        <v>35</v>
      </c>
      <c r="U73" s="630" t="str">
        <f>AA79</f>
        <v>堺　市</v>
      </c>
      <c r="V73" s="628" t="s">
        <v>36</v>
      </c>
      <c r="W73" s="627">
        <v>7</v>
      </c>
      <c r="Y73" s="345" t="s">
        <v>105</v>
      </c>
      <c r="Z73" s="430">
        <v>3</v>
      </c>
      <c r="AA73" s="346" t="s">
        <v>116</v>
      </c>
      <c r="AB73" s="437" t="s">
        <v>198</v>
      </c>
      <c r="AC73" s="181"/>
      <c r="AD73" s="23"/>
      <c r="AE73" s="19"/>
    </row>
    <row r="74" spans="2:31" s="17" customFormat="1" ht="19.5" customHeight="1" thickBot="1">
      <c r="B74" s="627">
        <v>3</v>
      </c>
      <c r="C74" s="186" t="str">
        <f>AB85</f>
        <v>吉田　和子</v>
      </c>
      <c r="D74" s="659" t="s">
        <v>35</v>
      </c>
      <c r="E74" s="630" t="str">
        <f>AA85</f>
        <v>泉　南</v>
      </c>
      <c r="F74" s="660" t="s">
        <v>36</v>
      </c>
      <c r="G74" s="48"/>
      <c r="H74" s="502"/>
      <c r="I74" s="492">
        <v>63</v>
      </c>
      <c r="J74" s="492"/>
      <c r="K74" s="483"/>
      <c r="L74" s="492"/>
      <c r="M74" s="483"/>
      <c r="N74" s="492"/>
      <c r="O74" s="483"/>
      <c r="P74" s="526"/>
      <c r="Q74" s="519"/>
      <c r="R74" s="49"/>
      <c r="S74" s="187" t="str">
        <f>(AB80)</f>
        <v>川端　薫</v>
      </c>
      <c r="T74" s="631"/>
      <c r="U74" s="629"/>
      <c r="V74" s="628"/>
      <c r="W74" s="627"/>
      <c r="Y74" s="343" t="s">
        <v>105</v>
      </c>
      <c r="Z74" s="429">
        <v>3</v>
      </c>
      <c r="AA74" s="344"/>
      <c r="AB74" s="436" t="s">
        <v>199</v>
      </c>
      <c r="AC74" s="181"/>
      <c r="AD74" s="23"/>
      <c r="AE74" s="19"/>
    </row>
    <row r="75" spans="2:31" s="17" customFormat="1" ht="19.5" customHeight="1">
      <c r="B75" s="627"/>
      <c r="C75" s="187" t="str">
        <f>AB86</f>
        <v>熊谷　節子</v>
      </c>
      <c r="D75" s="659"/>
      <c r="E75" s="629"/>
      <c r="F75" s="660"/>
      <c r="G75" s="47"/>
      <c r="H75" s="492"/>
      <c r="I75" s="492"/>
      <c r="J75" s="492"/>
      <c r="K75" s="652" t="s">
        <v>517</v>
      </c>
      <c r="L75" s="653"/>
      <c r="M75" s="652" t="s">
        <v>519</v>
      </c>
      <c r="N75" s="653"/>
      <c r="O75" s="483"/>
      <c r="P75" s="492"/>
      <c r="Q75" s="492"/>
      <c r="R75" s="49"/>
      <c r="S75" s="189"/>
      <c r="T75" s="631"/>
      <c r="U75" s="629"/>
      <c r="V75" s="628"/>
      <c r="W75" s="627"/>
      <c r="Y75" s="345" t="s">
        <v>107</v>
      </c>
      <c r="Z75" s="430">
        <v>4</v>
      </c>
      <c r="AA75" s="346" t="s">
        <v>80</v>
      </c>
      <c r="AB75" s="435" t="s">
        <v>374</v>
      </c>
      <c r="AC75" s="181"/>
      <c r="AD75" s="23"/>
      <c r="AE75" s="19"/>
    </row>
    <row r="76" spans="2:31" s="17" customFormat="1" ht="19.5" customHeight="1" thickBot="1">
      <c r="B76" s="21"/>
      <c r="C76" s="187"/>
      <c r="D76" s="42"/>
      <c r="E76" s="564"/>
      <c r="F76" s="47"/>
      <c r="G76" s="47"/>
      <c r="H76" s="492"/>
      <c r="I76" s="492"/>
      <c r="J76" s="492"/>
      <c r="K76" s="654">
        <v>61</v>
      </c>
      <c r="L76" s="655"/>
      <c r="M76" s="655">
        <v>61</v>
      </c>
      <c r="N76" s="656"/>
      <c r="O76" s="492"/>
      <c r="P76" s="492"/>
      <c r="Q76" s="492"/>
      <c r="R76" s="49"/>
      <c r="S76" s="189"/>
      <c r="T76" s="631"/>
      <c r="U76" s="629"/>
      <c r="V76" s="628"/>
      <c r="W76" s="627"/>
      <c r="Y76" s="343" t="s">
        <v>107</v>
      </c>
      <c r="Z76" s="429">
        <v>4</v>
      </c>
      <c r="AA76" s="344"/>
      <c r="AB76" s="436" t="s">
        <v>165</v>
      </c>
      <c r="AC76" s="181"/>
      <c r="AD76" s="23"/>
      <c r="AE76" s="19"/>
    </row>
    <row r="77" spans="2:31" s="17" customFormat="1" ht="19.5" customHeight="1">
      <c r="B77" s="627">
        <v>4</v>
      </c>
      <c r="C77" s="186" t="str">
        <f>AB77</f>
        <v>中嶋　紀子</v>
      </c>
      <c r="D77" s="659" t="s">
        <v>35</v>
      </c>
      <c r="E77" s="630" t="str">
        <f>AA77</f>
        <v>南河内</v>
      </c>
      <c r="F77" s="660" t="s">
        <v>36</v>
      </c>
      <c r="G77" s="48"/>
      <c r="H77" s="492"/>
      <c r="I77" s="492"/>
      <c r="J77" s="497"/>
      <c r="K77" s="492"/>
      <c r="L77" s="492"/>
      <c r="M77" s="625"/>
      <c r="N77" s="626"/>
      <c r="O77" s="492"/>
      <c r="P77" s="491"/>
      <c r="Q77" s="491"/>
      <c r="R77" s="51"/>
      <c r="S77" s="190" t="str">
        <f>AB81</f>
        <v>真田　昭子</v>
      </c>
      <c r="T77" s="631" t="s">
        <v>35</v>
      </c>
      <c r="U77" s="630" t="str">
        <f>AA81</f>
        <v>大阪市</v>
      </c>
      <c r="V77" s="628" t="s">
        <v>36</v>
      </c>
      <c r="W77" s="627">
        <v>8</v>
      </c>
      <c r="Y77" s="345" t="s">
        <v>106</v>
      </c>
      <c r="Z77" s="430">
        <v>5</v>
      </c>
      <c r="AA77" s="346" t="s">
        <v>81</v>
      </c>
      <c r="AB77" s="479" t="s">
        <v>273</v>
      </c>
      <c r="AC77" s="181"/>
      <c r="AD77" s="23"/>
      <c r="AE77" s="19"/>
    </row>
    <row r="78" spans="2:31" s="17" customFormat="1" ht="19.5" customHeight="1" thickBot="1">
      <c r="B78" s="627"/>
      <c r="C78" s="187" t="str">
        <f>AB78</f>
        <v>増田　真澄</v>
      </c>
      <c r="D78" s="659"/>
      <c r="E78" s="629"/>
      <c r="F78" s="660"/>
      <c r="G78" s="47"/>
      <c r="H78" s="519"/>
      <c r="I78" s="500"/>
      <c r="J78" s="497"/>
      <c r="K78" s="492"/>
      <c r="L78" s="492"/>
      <c r="M78" s="492"/>
      <c r="N78" s="497"/>
      <c r="O78" s="503"/>
      <c r="P78" s="492"/>
      <c r="Q78" s="492"/>
      <c r="R78" s="49"/>
      <c r="S78" s="189" t="str">
        <f>AB82</f>
        <v>中垣　由美</v>
      </c>
      <c r="T78" s="631"/>
      <c r="U78" s="629"/>
      <c r="V78" s="628"/>
      <c r="W78" s="627"/>
      <c r="Y78" s="343" t="s">
        <v>106</v>
      </c>
      <c r="Z78" s="431">
        <v>5</v>
      </c>
      <c r="AA78" s="344"/>
      <c r="AB78" s="480" t="s">
        <v>274</v>
      </c>
      <c r="AC78" s="181"/>
      <c r="AD78" s="23"/>
      <c r="AE78" s="19"/>
    </row>
    <row r="79" spans="2:31" s="17" customFormat="1" ht="19.5" customHeight="1">
      <c r="B79" s="627"/>
      <c r="C79" s="187"/>
      <c r="D79" s="42"/>
      <c r="E79" s="564"/>
      <c r="F79" s="47"/>
      <c r="G79" s="47"/>
      <c r="H79" s="492"/>
      <c r="I79" s="497"/>
      <c r="J79" s="498"/>
      <c r="K79" s="492"/>
      <c r="L79" s="492"/>
      <c r="M79" s="492"/>
      <c r="N79" s="497"/>
      <c r="O79" s="549" t="s">
        <v>519</v>
      </c>
      <c r="P79" s="492"/>
      <c r="Q79" s="492"/>
      <c r="R79" s="49"/>
      <c r="S79" s="189"/>
      <c r="T79" s="631"/>
      <c r="U79" s="629"/>
      <c r="V79" s="628"/>
      <c r="W79" s="627"/>
      <c r="Y79" s="345" t="s">
        <v>103</v>
      </c>
      <c r="Z79" s="428">
        <v>6</v>
      </c>
      <c r="AA79" s="346" t="s">
        <v>114</v>
      </c>
      <c r="AB79" s="433" t="s">
        <v>226</v>
      </c>
      <c r="AC79" s="181"/>
      <c r="AD79" s="23"/>
      <c r="AE79" s="19"/>
    </row>
    <row r="80" spans="2:31" s="17" customFormat="1" ht="19.5" customHeight="1" thickBot="1">
      <c r="B80" s="627"/>
      <c r="C80" s="187"/>
      <c r="D80" s="42"/>
      <c r="E80" s="564"/>
      <c r="F80" s="47"/>
      <c r="G80" s="58"/>
      <c r="H80" s="492"/>
      <c r="I80" s="497"/>
      <c r="J80" s="492"/>
      <c r="K80" s="492"/>
      <c r="L80" s="492"/>
      <c r="M80" s="492"/>
      <c r="N80" s="492"/>
      <c r="O80" s="531" t="s">
        <v>520</v>
      </c>
      <c r="P80" s="483"/>
      <c r="Q80" s="492"/>
      <c r="R80" s="57"/>
      <c r="S80" s="189"/>
      <c r="T80" s="631"/>
      <c r="U80" s="629"/>
      <c r="V80" s="628"/>
      <c r="W80" s="627"/>
      <c r="Y80" s="343" t="s">
        <v>103</v>
      </c>
      <c r="Z80" s="429">
        <v>6</v>
      </c>
      <c r="AA80" s="344"/>
      <c r="AB80" s="434" t="s">
        <v>227</v>
      </c>
      <c r="AC80" s="181"/>
      <c r="AD80" s="23"/>
      <c r="AE80" s="19"/>
    </row>
    <row r="81" spans="2:31" s="17" customFormat="1" ht="19.5" customHeight="1">
      <c r="B81" s="627">
        <v>5</v>
      </c>
      <c r="C81" s="186" t="str">
        <f>AB75</f>
        <v>新宮　千恵美</v>
      </c>
      <c r="D81" s="659" t="s">
        <v>35</v>
      </c>
      <c r="E81" s="630" t="str">
        <f>AA75</f>
        <v>中河内</v>
      </c>
      <c r="F81" s="660" t="s">
        <v>36</v>
      </c>
      <c r="G81" s="48"/>
      <c r="H81" s="491"/>
      <c r="I81" s="502"/>
      <c r="J81" s="492"/>
      <c r="K81" s="492"/>
      <c r="L81" s="492"/>
      <c r="M81" s="492"/>
      <c r="N81" s="492"/>
      <c r="O81" s="497"/>
      <c r="P81" s="483"/>
      <c r="Q81" s="492"/>
      <c r="R81" s="55"/>
      <c r="S81" s="191" t="str">
        <f>AB71</f>
        <v>忠田　淑子</v>
      </c>
      <c r="T81" s="631" t="s">
        <v>35</v>
      </c>
      <c r="U81" s="630" t="str">
        <f>AA71</f>
        <v>北河内</v>
      </c>
      <c r="V81" s="628" t="s">
        <v>36</v>
      </c>
      <c r="W81" s="627">
        <v>9</v>
      </c>
      <c r="Y81" s="345" t="s">
        <v>102</v>
      </c>
      <c r="Z81" s="430">
        <v>7</v>
      </c>
      <c r="AA81" s="346" t="s">
        <v>76</v>
      </c>
      <c r="AB81" s="433" t="s">
        <v>154</v>
      </c>
      <c r="AC81" s="181"/>
      <c r="AD81" s="23"/>
      <c r="AE81" s="19"/>
    </row>
    <row r="82" spans="2:31" s="17" customFormat="1" ht="19.5" customHeight="1" thickBot="1">
      <c r="B82" s="627"/>
      <c r="C82" s="187" t="str">
        <f>AB76</f>
        <v>大塚　綾子</v>
      </c>
      <c r="D82" s="659"/>
      <c r="E82" s="629"/>
      <c r="F82" s="660"/>
      <c r="G82" s="47"/>
      <c r="H82" s="492"/>
      <c r="I82" s="492"/>
      <c r="J82" s="492"/>
      <c r="K82" s="492"/>
      <c r="L82" s="492"/>
      <c r="M82" s="492"/>
      <c r="N82" s="492"/>
      <c r="O82" s="501"/>
      <c r="P82" s="519"/>
      <c r="Q82" s="519"/>
      <c r="R82" s="52"/>
      <c r="S82" s="192" t="str">
        <f>AB72</f>
        <v>北村　美佐緒</v>
      </c>
      <c r="T82" s="631"/>
      <c r="U82" s="629"/>
      <c r="V82" s="628"/>
      <c r="W82" s="627"/>
      <c r="Y82" s="343" t="s">
        <v>102</v>
      </c>
      <c r="Z82" s="429">
        <v>7</v>
      </c>
      <c r="AA82" s="344"/>
      <c r="AB82" s="434" t="s">
        <v>158</v>
      </c>
      <c r="AC82" s="181"/>
      <c r="AD82" s="23"/>
      <c r="AE82" s="19"/>
    </row>
    <row r="83" spans="1:31" s="17" customFormat="1" ht="20.25" customHeight="1">
      <c r="A83" s="20"/>
      <c r="B83" s="21"/>
      <c r="C83" s="36"/>
      <c r="D83" s="24"/>
      <c r="E83" s="578"/>
      <c r="F83" s="24"/>
      <c r="G83" s="24"/>
      <c r="H83" s="74"/>
      <c r="I83" s="74"/>
      <c r="J83" s="74"/>
      <c r="K83" s="74"/>
      <c r="L83" s="74"/>
      <c r="M83" s="74"/>
      <c r="N83" s="74"/>
      <c r="O83" s="74"/>
      <c r="P83" s="504"/>
      <c r="Q83" s="504"/>
      <c r="R83" s="25"/>
      <c r="S83" s="189"/>
      <c r="T83" s="573"/>
      <c r="U83" s="572"/>
      <c r="V83" s="573"/>
      <c r="W83" s="21"/>
      <c r="Y83" s="345" t="s">
        <v>110</v>
      </c>
      <c r="Z83" s="430">
        <v>8</v>
      </c>
      <c r="AA83" s="346" t="s">
        <v>118</v>
      </c>
      <c r="AB83" s="437" t="s">
        <v>291</v>
      </c>
      <c r="AC83" s="181"/>
      <c r="AD83" s="23"/>
      <c r="AE83" s="19"/>
    </row>
    <row r="84" spans="1:31" s="17" customFormat="1" ht="20.25" customHeight="1" thickBot="1">
      <c r="A84" s="20"/>
      <c r="B84" s="21"/>
      <c r="C84" s="36"/>
      <c r="D84" s="24"/>
      <c r="E84" s="578"/>
      <c r="F84" s="24"/>
      <c r="G84" s="32"/>
      <c r="H84" s="506"/>
      <c r="I84" s="74"/>
      <c r="J84" s="506"/>
      <c r="K84" s="506"/>
      <c r="L84" s="506"/>
      <c r="M84" s="506"/>
      <c r="N84" s="506"/>
      <c r="O84" s="506"/>
      <c r="P84" s="506"/>
      <c r="Q84" s="506"/>
      <c r="R84" s="26"/>
      <c r="S84" s="189"/>
      <c r="T84" s="573"/>
      <c r="U84" s="572"/>
      <c r="V84" s="573"/>
      <c r="W84" s="21"/>
      <c r="Y84" s="343" t="s">
        <v>110</v>
      </c>
      <c r="Z84" s="431">
        <v>8</v>
      </c>
      <c r="AA84" s="344"/>
      <c r="AB84" s="440" t="s">
        <v>292</v>
      </c>
      <c r="AC84" s="181"/>
      <c r="AD84" s="23"/>
      <c r="AE84" s="19"/>
    </row>
    <row r="85" spans="1:31" s="17" customFormat="1" ht="20.25" customHeight="1">
      <c r="A85" s="20"/>
      <c r="B85" s="21"/>
      <c r="C85" s="36"/>
      <c r="D85" s="24"/>
      <c r="E85" s="578"/>
      <c r="F85" s="24"/>
      <c r="G85" s="24"/>
      <c r="H85" s="506"/>
      <c r="I85" s="74"/>
      <c r="J85" s="506"/>
      <c r="K85" s="506"/>
      <c r="L85" s="506"/>
      <c r="M85" s="506"/>
      <c r="N85" s="506"/>
      <c r="O85" s="506"/>
      <c r="P85" s="506"/>
      <c r="Q85" s="506"/>
      <c r="R85" s="26"/>
      <c r="S85" s="189"/>
      <c r="T85" s="573"/>
      <c r="U85" s="572"/>
      <c r="V85" s="573"/>
      <c r="W85" s="21"/>
      <c r="Y85" s="345" t="s">
        <v>104</v>
      </c>
      <c r="Z85" s="428">
        <v>9</v>
      </c>
      <c r="AA85" s="346" t="s">
        <v>115</v>
      </c>
      <c r="AB85" s="461" t="s">
        <v>352</v>
      </c>
      <c r="AC85" s="181"/>
      <c r="AD85" s="23"/>
      <c r="AE85" s="19"/>
    </row>
    <row r="86" spans="1:31" s="17" customFormat="1" ht="20.25" customHeight="1" thickBot="1">
      <c r="A86" s="60"/>
      <c r="B86" s="59"/>
      <c r="C86" s="188"/>
      <c r="D86" s="46"/>
      <c r="E86" s="582"/>
      <c r="F86" s="46"/>
      <c r="G86" s="46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27"/>
      <c r="S86" s="193"/>
      <c r="T86" s="574"/>
      <c r="U86" s="584"/>
      <c r="V86" s="574"/>
      <c r="W86" s="59"/>
      <c r="X86" s="112"/>
      <c r="Y86" s="343" t="s">
        <v>104</v>
      </c>
      <c r="Z86" s="429">
        <v>9</v>
      </c>
      <c r="AA86" s="344"/>
      <c r="AB86" s="436" t="s">
        <v>353</v>
      </c>
      <c r="AC86" s="181"/>
      <c r="AD86" s="23"/>
      <c r="AE86" s="19"/>
    </row>
  </sheetData>
  <sheetProtection/>
  <mergeCells count="282">
    <mergeCell ref="K75:L75"/>
    <mergeCell ref="K76:L76"/>
    <mergeCell ref="M75:N75"/>
    <mergeCell ref="L68:M68"/>
    <mergeCell ref="L69:M69"/>
    <mergeCell ref="M76:N76"/>
    <mergeCell ref="L3:M3"/>
    <mergeCell ref="L4:M4"/>
    <mergeCell ref="K56:L56"/>
    <mergeCell ref="K57:L57"/>
    <mergeCell ref="M56:N56"/>
    <mergeCell ref="M57:N57"/>
    <mergeCell ref="L46:M46"/>
    <mergeCell ref="T4:T5"/>
    <mergeCell ref="U4:U5"/>
    <mergeCell ref="V4:V5"/>
    <mergeCell ref="B4:B5"/>
    <mergeCell ref="D4:D5"/>
    <mergeCell ref="E4:E5"/>
    <mergeCell ref="W4:W5"/>
    <mergeCell ref="B6:B7"/>
    <mergeCell ref="D6:D7"/>
    <mergeCell ref="E6:E7"/>
    <mergeCell ref="F6:F7"/>
    <mergeCell ref="T6:T7"/>
    <mergeCell ref="U6:U7"/>
    <mergeCell ref="V6:V7"/>
    <mergeCell ref="W6:W7"/>
    <mergeCell ref="F4:F5"/>
    <mergeCell ref="B8:B9"/>
    <mergeCell ref="D8:D9"/>
    <mergeCell ref="E8:E9"/>
    <mergeCell ref="F8:F9"/>
    <mergeCell ref="T8:T9"/>
    <mergeCell ref="U8:U9"/>
    <mergeCell ref="V8:V9"/>
    <mergeCell ref="W8:W9"/>
    <mergeCell ref="B10:B11"/>
    <mergeCell ref="D10:D11"/>
    <mergeCell ref="E10:E11"/>
    <mergeCell ref="F10:F11"/>
    <mergeCell ref="T10:T11"/>
    <mergeCell ref="U10:U11"/>
    <mergeCell ref="V10:V11"/>
    <mergeCell ref="W10:W11"/>
    <mergeCell ref="W12:W13"/>
    <mergeCell ref="B14:B15"/>
    <mergeCell ref="D14:D15"/>
    <mergeCell ref="E14:E15"/>
    <mergeCell ref="F14:F15"/>
    <mergeCell ref="T14:T15"/>
    <mergeCell ref="U14:U15"/>
    <mergeCell ref="V14:V15"/>
    <mergeCell ref="W14:W15"/>
    <mergeCell ref="B12:B13"/>
    <mergeCell ref="V12:V13"/>
    <mergeCell ref="D12:D13"/>
    <mergeCell ref="E12:E13"/>
    <mergeCell ref="F12:F13"/>
    <mergeCell ref="T12:T13"/>
    <mergeCell ref="F16:F17"/>
    <mergeCell ref="T16:T17"/>
    <mergeCell ref="U12:U13"/>
    <mergeCell ref="W16:W17"/>
    <mergeCell ref="T18:T19"/>
    <mergeCell ref="U18:U19"/>
    <mergeCell ref="V18:V19"/>
    <mergeCell ref="U16:U17"/>
    <mergeCell ref="V16:V17"/>
    <mergeCell ref="W18:W19"/>
    <mergeCell ref="B16:B17"/>
    <mergeCell ref="B20:B21"/>
    <mergeCell ref="D20:D21"/>
    <mergeCell ref="E20:E21"/>
    <mergeCell ref="B18:B19"/>
    <mergeCell ref="D18:D19"/>
    <mergeCell ref="E18:E19"/>
    <mergeCell ref="D16:D17"/>
    <mergeCell ref="E16:E17"/>
    <mergeCell ref="F18:F19"/>
    <mergeCell ref="T22:T23"/>
    <mergeCell ref="U22:U23"/>
    <mergeCell ref="V22:V23"/>
    <mergeCell ref="F20:F21"/>
    <mergeCell ref="T20:T21"/>
    <mergeCell ref="U20:U21"/>
    <mergeCell ref="V20:V21"/>
    <mergeCell ref="B22:B23"/>
    <mergeCell ref="D22:D23"/>
    <mergeCell ref="E22:E23"/>
    <mergeCell ref="W22:W23"/>
    <mergeCell ref="F22:F23"/>
    <mergeCell ref="W20:W21"/>
    <mergeCell ref="T24:T25"/>
    <mergeCell ref="U24:U25"/>
    <mergeCell ref="V24:V25"/>
    <mergeCell ref="W24:W25"/>
    <mergeCell ref="B24:B25"/>
    <mergeCell ref="D24:D25"/>
    <mergeCell ref="E24:E25"/>
    <mergeCell ref="F24:F25"/>
    <mergeCell ref="W28:W29"/>
    <mergeCell ref="T26:T27"/>
    <mergeCell ref="U26:U27"/>
    <mergeCell ref="V26:V27"/>
    <mergeCell ref="B26:B27"/>
    <mergeCell ref="D26:D27"/>
    <mergeCell ref="E26:E27"/>
    <mergeCell ref="F26:F27"/>
    <mergeCell ref="W32:W33"/>
    <mergeCell ref="B30:B31"/>
    <mergeCell ref="W26:W27"/>
    <mergeCell ref="B28:B29"/>
    <mergeCell ref="D28:D29"/>
    <mergeCell ref="E28:E29"/>
    <mergeCell ref="F28:F29"/>
    <mergeCell ref="T28:T29"/>
    <mergeCell ref="U28:U29"/>
    <mergeCell ref="V28:V29"/>
    <mergeCell ref="F34:F35"/>
    <mergeCell ref="T34:T35"/>
    <mergeCell ref="W30:W31"/>
    <mergeCell ref="B32:B33"/>
    <mergeCell ref="D32:D33"/>
    <mergeCell ref="E32:E33"/>
    <mergeCell ref="F32:F33"/>
    <mergeCell ref="T32:T33"/>
    <mergeCell ref="U32:U33"/>
    <mergeCell ref="V32:V33"/>
    <mergeCell ref="V30:V31"/>
    <mergeCell ref="D30:D31"/>
    <mergeCell ref="E30:E31"/>
    <mergeCell ref="F30:F31"/>
    <mergeCell ref="T30:T31"/>
    <mergeCell ref="U30:U31"/>
    <mergeCell ref="E36:E37"/>
    <mergeCell ref="D34:D35"/>
    <mergeCell ref="E34:E35"/>
    <mergeCell ref="W36:W37"/>
    <mergeCell ref="W34:W35"/>
    <mergeCell ref="T36:T37"/>
    <mergeCell ref="U36:U37"/>
    <mergeCell ref="V36:V37"/>
    <mergeCell ref="U34:U35"/>
    <mergeCell ref="V34:V35"/>
    <mergeCell ref="F38:F39"/>
    <mergeCell ref="T38:T39"/>
    <mergeCell ref="U38:U39"/>
    <mergeCell ref="V38:V39"/>
    <mergeCell ref="B34:B35"/>
    <mergeCell ref="B38:B39"/>
    <mergeCell ref="D38:D39"/>
    <mergeCell ref="E38:E39"/>
    <mergeCell ref="B36:B37"/>
    <mergeCell ref="D36:D37"/>
    <mergeCell ref="W38:W39"/>
    <mergeCell ref="F36:F37"/>
    <mergeCell ref="I44:P44"/>
    <mergeCell ref="B47:B48"/>
    <mergeCell ref="D47:D48"/>
    <mergeCell ref="E47:E48"/>
    <mergeCell ref="F47:F48"/>
    <mergeCell ref="T47:T48"/>
    <mergeCell ref="U47:U48"/>
    <mergeCell ref="V47:V48"/>
    <mergeCell ref="W47:W48"/>
    <mergeCell ref="B49:B50"/>
    <mergeCell ref="D49:D50"/>
    <mergeCell ref="E49:E50"/>
    <mergeCell ref="F49:F50"/>
    <mergeCell ref="T49:T50"/>
    <mergeCell ref="U49:U50"/>
    <mergeCell ref="V49:V50"/>
    <mergeCell ref="W49:W50"/>
    <mergeCell ref="L47:M47"/>
    <mergeCell ref="T51:T52"/>
    <mergeCell ref="U51:U52"/>
    <mergeCell ref="V51:V52"/>
    <mergeCell ref="W51:W52"/>
    <mergeCell ref="B51:B52"/>
    <mergeCell ref="D51:D52"/>
    <mergeCell ref="E51:E52"/>
    <mergeCell ref="F51:F52"/>
    <mergeCell ref="T53:T54"/>
    <mergeCell ref="U53:U54"/>
    <mergeCell ref="V53:V54"/>
    <mergeCell ref="W53:W54"/>
    <mergeCell ref="B53:B54"/>
    <mergeCell ref="D53:D54"/>
    <mergeCell ref="E53:E54"/>
    <mergeCell ref="F53:F54"/>
    <mergeCell ref="T55:T56"/>
    <mergeCell ref="U55:U56"/>
    <mergeCell ref="V55:V56"/>
    <mergeCell ref="W55:W56"/>
    <mergeCell ref="B55:B56"/>
    <mergeCell ref="D55:D56"/>
    <mergeCell ref="E55:E56"/>
    <mergeCell ref="F55:F56"/>
    <mergeCell ref="T57:T58"/>
    <mergeCell ref="U57:U58"/>
    <mergeCell ref="V57:V58"/>
    <mergeCell ref="W57:W58"/>
    <mergeCell ref="B57:B58"/>
    <mergeCell ref="D57:D58"/>
    <mergeCell ref="E57:E58"/>
    <mergeCell ref="F57:F58"/>
    <mergeCell ref="T59:T60"/>
    <mergeCell ref="U59:U60"/>
    <mergeCell ref="V59:V60"/>
    <mergeCell ref="W59:W60"/>
    <mergeCell ref="B59:B60"/>
    <mergeCell ref="D59:D60"/>
    <mergeCell ref="E59:E60"/>
    <mergeCell ref="F59:F60"/>
    <mergeCell ref="T61:T62"/>
    <mergeCell ref="U61:U62"/>
    <mergeCell ref="V61:V62"/>
    <mergeCell ref="W61:W62"/>
    <mergeCell ref="B61:B62"/>
    <mergeCell ref="D61:D62"/>
    <mergeCell ref="E61:E62"/>
    <mergeCell ref="F61:F62"/>
    <mergeCell ref="U63:U64"/>
    <mergeCell ref="V63:V64"/>
    <mergeCell ref="W63:W64"/>
    <mergeCell ref="B63:B64"/>
    <mergeCell ref="D63:D64"/>
    <mergeCell ref="E63:E64"/>
    <mergeCell ref="F63:F64"/>
    <mergeCell ref="A69:A70"/>
    <mergeCell ref="B69:B70"/>
    <mergeCell ref="D69:D70"/>
    <mergeCell ref="E69:E70"/>
    <mergeCell ref="F69:F70"/>
    <mergeCell ref="T63:T64"/>
    <mergeCell ref="W71:W72"/>
    <mergeCell ref="T69:T70"/>
    <mergeCell ref="U69:U70"/>
    <mergeCell ref="V69:V70"/>
    <mergeCell ref="W69:W70"/>
    <mergeCell ref="I66:P66"/>
    <mergeCell ref="W75:W76"/>
    <mergeCell ref="B72:B73"/>
    <mergeCell ref="D72:D73"/>
    <mergeCell ref="E72:E73"/>
    <mergeCell ref="F72:F73"/>
    <mergeCell ref="T73:T74"/>
    <mergeCell ref="U73:U74"/>
    <mergeCell ref="T71:T72"/>
    <mergeCell ref="U71:U72"/>
    <mergeCell ref="V71:V72"/>
    <mergeCell ref="U77:U78"/>
    <mergeCell ref="V73:V74"/>
    <mergeCell ref="W73:W74"/>
    <mergeCell ref="B74:B75"/>
    <mergeCell ref="D74:D75"/>
    <mergeCell ref="E74:E75"/>
    <mergeCell ref="F74:F75"/>
    <mergeCell ref="T75:T76"/>
    <mergeCell ref="U75:U76"/>
    <mergeCell ref="V75:V76"/>
    <mergeCell ref="W81:W82"/>
    <mergeCell ref="W77:W78"/>
    <mergeCell ref="B77:B78"/>
    <mergeCell ref="D77:D78"/>
    <mergeCell ref="E77:E78"/>
    <mergeCell ref="F77:F78"/>
    <mergeCell ref="T79:T80"/>
    <mergeCell ref="U79:U80"/>
    <mergeCell ref="V79:V80"/>
    <mergeCell ref="T77:T78"/>
    <mergeCell ref="B79:B80"/>
    <mergeCell ref="V77:V78"/>
    <mergeCell ref="W79:W80"/>
    <mergeCell ref="B81:B82"/>
    <mergeCell ref="D81:D82"/>
    <mergeCell ref="E81:E82"/>
    <mergeCell ref="F81:F82"/>
    <mergeCell ref="T81:T82"/>
    <mergeCell ref="U81:U82"/>
    <mergeCell ref="V81:V82"/>
  </mergeCells>
  <printOptions horizontalCentered="1"/>
  <pageMargins left="0.5905511811023623" right="0.3937007874015748" top="1.299212598425197" bottom="0.7874015748031497" header="0.5118110236220472" footer="0.5118110236220472"/>
  <pageSetup fitToHeight="2" horizontalDpi="600" verticalDpi="600" orientation="portrait" paperSize="9" scale="68" r:id="rId1"/>
  <rowBreaks count="1" manualBreakCount="1">
    <brk id="41" min="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29"/>
  <sheetViews>
    <sheetView zoomScalePageLayoutView="0" workbookViewId="0" topLeftCell="A41">
      <selection activeCell="F13" sqref="F13"/>
    </sheetView>
  </sheetViews>
  <sheetFormatPr defaultColWidth="9.00390625" defaultRowHeight="13.5"/>
  <cols>
    <col min="1" max="1" width="2.50390625" style="0" customWidth="1"/>
    <col min="4" max="5" width="3.25390625" style="0" customWidth="1"/>
    <col min="6" max="6" width="14.125" style="0" customWidth="1"/>
    <col min="7" max="8" width="7.625" style="0" customWidth="1"/>
    <col min="9" max="9" width="7.25390625" style="0" customWidth="1"/>
    <col min="10" max="10" width="1.12109375" style="0" customWidth="1"/>
    <col min="13" max="14" width="3.25390625" style="0" customWidth="1"/>
    <col min="15" max="15" width="14.125" style="0" customWidth="1"/>
    <col min="16" max="17" width="7.625" style="0" customWidth="1"/>
    <col min="18" max="18" width="6.875" style="0" customWidth="1"/>
    <col min="19" max="19" width="2.875" style="0" customWidth="1"/>
    <col min="21" max="30" width="4.25390625" style="0" customWidth="1"/>
  </cols>
  <sheetData>
    <row r="1" spans="3:21" ht="18.75" customHeight="1">
      <c r="C1" s="697" t="str">
        <f>'ﾄﾞﾛｰ作成用名簿'!E1&amp;" 団　体　得　点　集　計　表"</f>
        <v>第17回なみはや国体メモリアル大阪府知事杯テニス大会 団　体　得　点　集　計　表</v>
      </c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U1" t="s">
        <v>111</v>
      </c>
    </row>
    <row r="2" spans="2:18" ht="9" customHeight="1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29" ht="14.25" thickBot="1">
      <c r="B3" s="119" t="s">
        <v>73</v>
      </c>
      <c r="C3" s="124" t="s">
        <v>57</v>
      </c>
      <c r="D3" s="120"/>
      <c r="E3" s="120"/>
      <c r="F3" s="120" t="s">
        <v>54</v>
      </c>
      <c r="G3" s="121" t="s">
        <v>16</v>
      </c>
      <c r="H3" s="121" t="s">
        <v>17</v>
      </c>
      <c r="I3" s="122" t="s">
        <v>53</v>
      </c>
      <c r="K3" s="119" t="s">
        <v>73</v>
      </c>
      <c r="L3" s="124" t="s">
        <v>57</v>
      </c>
      <c r="M3" s="120"/>
      <c r="N3" s="120"/>
      <c r="O3" s="120" t="s">
        <v>54</v>
      </c>
      <c r="P3" s="121" t="s">
        <v>16</v>
      </c>
      <c r="Q3" s="121" t="s">
        <v>17</v>
      </c>
      <c r="R3" s="122" t="s">
        <v>53</v>
      </c>
      <c r="U3" s="2">
        <v>1</v>
      </c>
      <c r="V3" s="2">
        <v>2</v>
      </c>
      <c r="W3" s="2">
        <v>3</v>
      </c>
      <c r="X3" s="2">
        <v>4</v>
      </c>
      <c r="Y3" s="2">
        <v>5</v>
      </c>
      <c r="Z3" s="2">
        <v>6</v>
      </c>
      <c r="AA3" s="2">
        <v>7</v>
      </c>
      <c r="AB3" s="2">
        <v>8</v>
      </c>
      <c r="AC3" s="2">
        <v>9</v>
      </c>
    </row>
    <row r="4" spans="2:29" ht="13.5" customHeight="1">
      <c r="B4" s="676" t="s">
        <v>38</v>
      </c>
      <c r="C4" s="682" t="s">
        <v>55</v>
      </c>
      <c r="D4" s="125">
        <v>1</v>
      </c>
      <c r="E4" s="195"/>
      <c r="F4" s="244" t="str">
        <f>'ﾄﾞﾛｰ作成用名簿'!U4</f>
        <v>水本　・西村　</v>
      </c>
      <c r="G4" s="89">
        <f>'団体 得点集計表'!AF8</f>
        <v>1</v>
      </c>
      <c r="H4" s="679">
        <f>SUM(G4:G17)</f>
        <v>31</v>
      </c>
      <c r="I4" s="669">
        <f>'団体 得点集計表'!AP8</f>
        <v>4</v>
      </c>
      <c r="K4" s="676" t="s">
        <v>39</v>
      </c>
      <c r="L4" s="682" t="s">
        <v>55</v>
      </c>
      <c r="M4" s="125">
        <v>1</v>
      </c>
      <c r="N4" s="195"/>
      <c r="O4" s="244" t="str">
        <f>'ﾄﾞﾛｰ作成用名簿'!AE4</f>
        <v>落合　・松田　</v>
      </c>
      <c r="P4" s="97">
        <f>'団体 得点集計表'!AF78</f>
        <v>1</v>
      </c>
      <c r="Q4" s="679">
        <f>SUM(P4:P17)</f>
        <v>15</v>
      </c>
      <c r="R4" s="669">
        <f>'団体 得点集計表'!AP13</f>
        <v>9</v>
      </c>
      <c r="U4" s="195">
        <v>1</v>
      </c>
      <c r="V4" s="195">
        <v>36</v>
      </c>
      <c r="W4" s="195">
        <v>27</v>
      </c>
      <c r="X4" s="195">
        <v>10</v>
      </c>
      <c r="Y4" s="195">
        <v>18</v>
      </c>
      <c r="Z4" s="195">
        <v>19</v>
      </c>
      <c r="AA4" s="195">
        <v>28</v>
      </c>
      <c r="AB4" s="195">
        <v>9</v>
      </c>
      <c r="AC4" s="195">
        <v>6</v>
      </c>
    </row>
    <row r="5" spans="2:29" ht="13.5" customHeight="1">
      <c r="B5" s="677"/>
      <c r="C5" s="674"/>
      <c r="D5" s="126">
        <v>2</v>
      </c>
      <c r="E5" s="197"/>
      <c r="F5" s="245" t="str">
        <f>'ﾄﾞﾛｰ作成用名簿'!U5</f>
        <v>酒井　・福田　</v>
      </c>
      <c r="G5" s="90">
        <f>'団体 得点集計表'!AF9</f>
        <v>5</v>
      </c>
      <c r="H5" s="680"/>
      <c r="I5" s="670"/>
      <c r="K5" s="677"/>
      <c r="L5" s="674"/>
      <c r="M5" s="126">
        <v>2</v>
      </c>
      <c r="N5" s="197"/>
      <c r="O5" s="245" t="str">
        <f>'ﾄﾞﾛｰ作成用名簿'!AE5</f>
        <v>国本　・松田　</v>
      </c>
      <c r="P5" s="98">
        <f>'団体 得点集計表'!AF79</f>
        <v>1</v>
      </c>
      <c r="Q5" s="680"/>
      <c r="R5" s="670"/>
      <c r="U5" s="197">
        <v>32</v>
      </c>
      <c r="V5" s="197">
        <v>7</v>
      </c>
      <c r="W5" s="197">
        <v>15</v>
      </c>
      <c r="X5" s="197">
        <v>31</v>
      </c>
      <c r="Y5" s="197">
        <v>22</v>
      </c>
      <c r="Z5" s="197">
        <v>5</v>
      </c>
      <c r="AA5" s="197">
        <v>14</v>
      </c>
      <c r="AB5" s="197">
        <v>23</v>
      </c>
      <c r="AC5" s="197">
        <v>33</v>
      </c>
    </row>
    <row r="6" spans="2:29" ht="13.5" customHeight="1">
      <c r="B6" s="677"/>
      <c r="C6" s="674"/>
      <c r="D6" s="126">
        <v>3</v>
      </c>
      <c r="E6" s="197"/>
      <c r="F6" s="245" t="str">
        <f>'ﾄﾞﾛｰ作成用名簿'!U6</f>
        <v>広瀬　・貝野　</v>
      </c>
      <c r="G6" s="90">
        <f>'団体 得点集計表'!AF10</f>
        <v>1</v>
      </c>
      <c r="H6" s="680"/>
      <c r="I6" s="670"/>
      <c r="K6" s="677"/>
      <c r="L6" s="674"/>
      <c r="M6" s="126">
        <v>3</v>
      </c>
      <c r="N6" s="197"/>
      <c r="O6" s="245" t="str">
        <f>'ﾄﾞﾛｰ作成用名簿'!AE6</f>
        <v>西田　・山内　</v>
      </c>
      <c r="P6" s="98">
        <f>'団体 得点集計表'!AF80</f>
        <v>1</v>
      </c>
      <c r="Q6" s="680"/>
      <c r="R6" s="670"/>
      <c r="U6" s="197">
        <v>21</v>
      </c>
      <c r="V6" s="197">
        <v>12</v>
      </c>
      <c r="W6" s="197">
        <v>2</v>
      </c>
      <c r="X6" s="197">
        <v>25</v>
      </c>
      <c r="Y6" s="197">
        <v>30</v>
      </c>
      <c r="Z6" s="197">
        <v>17</v>
      </c>
      <c r="AA6" s="197">
        <v>4</v>
      </c>
      <c r="AB6" s="197">
        <v>35</v>
      </c>
      <c r="AC6" s="197">
        <v>20</v>
      </c>
    </row>
    <row r="7" spans="2:29" ht="13.5" customHeight="1">
      <c r="B7" s="677"/>
      <c r="C7" s="675"/>
      <c r="D7" s="127">
        <v>4</v>
      </c>
      <c r="E7" s="198"/>
      <c r="F7" s="242" t="str">
        <f>'ﾄﾞﾛｰ作成用名簿'!U7</f>
        <v>白杉　・石川　</v>
      </c>
      <c r="G7" s="91">
        <f>'団体 得点集計表'!AF11</f>
        <v>2</v>
      </c>
      <c r="H7" s="680"/>
      <c r="I7" s="670"/>
      <c r="K7" s="677"/>
      <c r="L7" s="675"/>
      <c r="M7" s="127">
        <v>4</v>
      </c>
      <c r="N7" s="198"/>
      <c r="O7" s="242" t="str">
        <f>'ﾄﾞﾛｰ作成用名簿'!AE7</f>
        <v>鈴木　・梶山　</v>
      </c>
      <c r="P7" s="99">
        <f>'団体 得点集計表'!AF81</f>
        <v>1</v>
      </c>
      <c r="Q7" s="680"/>
      <c r="R7" s="670"/>
      <c r="U7" s="198">
        <v>11</v>
      </c>
      <c r="V7" s="198">
        <v>24</v>
      </c>
      <c r="W7" s="198">
        <v>29</v>
      </c>
      <c r="X7" s="198">
        <v>8</v>
      </c>
      <c r="Y7" s="198">
        <v>3</v>
      </c>
      <c r="Z7" s="198">
        <v>34</v>
      </c>
      <c r="AA7" s="198">
        <v>26</v>
      </c>
      <c r="AB7" s="198">
        <v>13</v>
      </c>
      <c r="AC7" s="198">
        <v>16</v>
      </c>
    </row>
    <row r="8" spans="2:18" ht="13.5" customHeight="1">
      <c r="B8" s="677"/>
      <c r="C8" s="673" t="s">
        <v>68</v>
      </c>
      <c r="D8" s="128">
        <v>1</v>
      </c>
      <c r="E8" s="199"/>
      <c r="F8" s="241" t="str">
        <f>'ﾄﾞﾛｰ作成用名簿'!U8</f>
        <v>金　・山根　</v>
      </c>
      <c r="G8" s="92">
        <f>'団体 得点集計表'!AF12</f>
        <v>4</v>
      </c>
      <c r="H8" s="680"/>
      <c r="I8" s="670"/>
      <c r="K8" s="677"/>
      <c r="L8" s="673" t="s">
        <v>68</v>
      </c>
      <c r="M8" s="128">
        <v>1</v>
      </c>
      <c r="N8" s="199"/>
      <c r="O8" s="241" t="str">
        <f>'ﾄﾞﾛｰ作成用名簿'!AE8</f>
        <v>西脇　・中嶋　</v>
      </c>
      <c r="P8" s="100">
        <f>'団体 得点集計表'!AF82</f>
        <v>1</v>
      </c>
      <c r="Q8" s="680"/>
      <c r="R8" s="670"/>
    </row>
    <row r="9" spans="2:29" ht="13.5" customHeight="1">
      <c r="B9" s="677"/>
      <c r="C9" s="675"/>
      <c r="D9" s="129">
        <v>2</v>
      </c>
      <c r="E9" s="200"/>
      <c r="F9" s="246" t="str">
        <f>'ﾄﾞﾛｰ作成用名簿'!U9</f>
        <v>浜口　・奥野　</v>
      </c>
      <c r="G9" s="93">
        <f>'団体 得点集計表'!AF13</f>
        <v>1</v>
      </c>
      <c r="H9" s="680"/>
      <c r="I9" s="670"/>
      <c r="K9" s="677"/>
      <c r="L9" s="675"/>
      <c r="M9" s="129">
        <v>2</v>
      </c>
      <c r="N9" s="200"/>
      <c r="O9" s="254" t="str">
        <f>'ﾄﾞﾛｰ作成用名簿'!AE9</f>
        <v>石田　・玉西　</v>
      </c>
      <c r="P9" s="101">
        <f>'団体 得点集計表'!AF83</f>
        <v>2</v>
      </c>
      <c r="Q9" s="680"/>
      <c r="R9" s="670"/>
      <c r="U9" s="73"/>
      <c r="V9" s="73"/>
      <c r="W9" s="73"/>
      <c r="X9" s="73"/>
      <c r="Y9" s="73"/>
      <c r="Z9" s="73"/>
      <c r="AA9" s="73"/>
      <c r="AB9" s="73"/>
      <c r="AC9" s="73"/>
    </row>
    <row r="10" spans="2:29" ht="13.5" customHeight="1">
      <c r="B10" s="677"/>
      <c r="C10" s="105" t="s">
        <v>69</v>
      </c>
      <c r="D10" s="127">
        <v>1</v>
      </c>
      <c r="E10" s="198"/>
      <c r="F10" s="242" t="str">
        <f>'ﾄﾞﾛｰ作成用名簿'!U10</f>
        <v>辻本　・豊山　</v>
      </c>
      <c r="G10" s="91">
        <f>'団体 得点集計表'!AF14</f>
        <v>1</v>
      </c>
      <c r="H10" s="680"/>
      <c r="I10" s="670"/>
      <c r="K10" s="677"/>
      <c r="L10" s="105" t="s">
        <v>69</v>
      </c>
      <c r="M10" s="127">
        <v>1</v>
      </c>
      <c r="N10" s="198"/>
      <c r="O10" s="242" t="str">
        <f>'ﾄﾞﾛｰ作成用名簿'!AE10</f>
        <v>井須　・柳田　</v>
      </c>
      <c r="P10" s="99">
        <f>'団体 得点集計表'!AF84</f>
        <v>1</v>
      </c>
      <c r="Q10" s="680"/>
      <c r="R10" s="670"/>
      <c r="U10" s="199">
        <v>1</v>
      </c>
      <c r="V10" s="199">
        <v>18</v>
      </c>
      <c r="W10" s="199">
        <v>10</v>
      </c>
      <c r="X10" s="199">
        <v>9</v>
      </c>
      <c r="Y10" s="199">
        <v>6</v>
      </c>
      <c r="Z10" s="199">
        <v>13</v>
      </c>
      <c r="AA10" s="199">
        <v>14</v>
      </c>
      <c r="AB10" s="199">
        <v>5</v>
      </c>
      <c r="AC10" s="199">
        <v>15</v>
      </c>
    </row>
    <row r="11" spans="2:29" ht="13.5" customHeight="1">
      <c r="B11" s="677"/>
      <c r="C11" s="673" t="s">
        <v>56</v>
      </c>
      <c r="D11" s="130">
        <v>1</v>
      </c>
      <c r="E11" s="115"/>
      <c r="F11" s="243" t="str">
        <f>'ﾄﾞﾛｰ作成用名簿'!U11</f>
        <v>黒住　・山崎　</v>
      </c>
      <c r="G11" s="94">
        <f>'団体 得点集計表'!AF15</f>
        <v>4</v>
      </c>
      <c r="H11" s="680"/>
      <c r="I11" s="670"/>
      <c r="K11" s="677"/>
      <c r="L11" s="673" t="s">
        <v>56</v>
      </c>
      <c r="M11" s="130">
        <v>1</v>
      </c>
      <c r="N11" s="115"/>
      <c r="O11" s="243" t="str">
        <f>'ﾄﾞﾛｰ作成用名簿'!AE11</f>
        <v>藤井　・乾野　</v>
      </c>
      <c r="P11" s="102">
        <f>'団体 得点集計表'!AF85</f>
        <v>1</v>
      </c>
      <c r="Q11" s="680"/>
      <c r="R11" s="670"/>
      <c r="U11" s="200">
        <v>12</v>
      </c>
      <c r="V11" s="200">
        <v>4</v>
      </c>
      <c r="W11" s="200">
        <v>7</v>
      </c>
      <c r="X11" s="200">
        <v>11</v>
      </c>
      <c r="Y11" s="200">
        <v>16</v>
      </c>
      <c r="Z11" s="200">
        <v>2</v>
      </c>
      <c r="AA11" s="200">
        <v>8</v>
      </c>
      <c r="AB11" s="200">
        <v>17</v>
      </c>
      <c r="AC11" s="200">
        <v>3</v>
      </c>
    </row>
    <row r="12" spans="2:29" ht="13.5" customHeight="1">
      <c r="B12" s="677"/>
      <c r="C12" s="674"/>
      <c r="D12" s="126">
        <v>2</v>
      </c>
      <c r="E12" s="197"/>
      <c r="F12" s="245" t="str">
        <f>'ﾄﾞﾛｰ作成用名簿'!U12</f>
        <v>谷井　・酒井　</v>
      </c>
      <c r="G12" s="90">
        <f>'団体 得点集計表'!AF16</f>
        <v>2</v>
      </c>
      <c r="H12" s="680"/>
      <c r="I12" s="670"/>
      <c r="K12" s="677"/>
      <c r="L12" s="674"/>
      <c r="M12" s="126">
        <v>2</v>
      </c>
      <c r="N12" s="197"/>
      <c r="O12" s="245" t="str">
        <f>'ﾄﾞﾛｰ作成用名簿'!AE12</f>
        <v>曽谷　・山田　</v>
      </c>
      <c r="P12" s="98">
        <f>'団体 得点集計表'!AF86</f>
        <v>1</v>
      </c>
      <c r="Q12" s="680"/>
      <c r="R12" s="670"/>
      <c r="U12" s="115"/>
      <c r="V12" s="115"/>
      <c r="W12" s="115"/>
      <c r="X12" s="115"/>
      <c r="Y12" s="115"/>
      <c r="Z12" s="115"/>
      <c r="AA12" s="115"/>
      <c r="AB12" s="115"/>
      <c r="AC12" s="115"/>
    </row>
    <row r="13" spans="2:30" ht="13.5" customHeight="1">
      <c r="B13" s="677"/>
      <c r="C13" s="674"/>
      <c r="D13" s="126">
        <v>3</v>
      </c>
      <c r="E13" s="197"/>
      <c r="F13" s="245" t="str">
        <f>'ﾄﾞﾛｰ作成用名簿'!U13</f>
        <v>鈴木　・廣戸　</v>
      </c>
      <c r="G13" s="90">
        <f>'団体 得点集計表'!AF17</f>
        <v>2</v>
      </c>
      <c r="H13" s="680"/>
      <c r="I13" s="670"/>
      <c r="K13" s="677"/>
      <c r="L13" s="674"/>
      <c r="M13" s="126">
        <v>3</v>
      </c>
      <c r="N13" s="197"/>
      <c r="O13" s="256" t="str">
        <f>'ﾄﾞﾛｰ作成用名簿'!AE13</f>
        <v>京田　・中村　</v>
      </c>
      <c r="P13" s="98">
        <f>'団体 得点集計表'!AF87</f>
        <v>1</v>
      </c>
      <c r="Q13" s="680"/>
      <c r="R13" s="670"/>
      <c r="U13" s="198">
        <v>1</v>
      </c>
      <c r="V13" s="198">
        <v>9</v>
      </c>
      <c r="W13" s="198">
        <v>6</v>
      </c>
      <c r="X13" s="198">
        <v>5</v>
      </c>
      <c r="Y13" s="198">
        <v>4</v>
      </c>
      <c r="Z13" s="198">
        <v>7</v>
      </c>
      <c r="AA13" s="198">
        <v>8</v>
      </c>
      <c r="AB13" s="198">
        <v>2</v>
      </c>
      <c r="AC13" s="198">
        <v>3</v>
      </c>
      <c r="AD13" s="5"/>
    </row>
    <row r="14" spans="2:30" ht="13.5" customHeight="1">
      <c r="B14" s="677"/>
      <c r="C14" s="675"/>
      <c r="D14" s="127">
        <v>4</v>
      </c>
      <c r="E14" s="198"/>
      <c r="F14" s="253" t="str">
        <f>'ﾄﾞﾛｰ作成用名簿'!U14</f>
        <v>川神　・藤原　</v>
      </c>
      <c r="G14" s="91">
        <f>'団体 得点集計表'!AF18</f>
        <v>2</v>
      </c>
      <c r="H14" s="680"/>
      <c r="I14" s="670"/>
      <c r="K14" s="677"/>
      <c r="L14" s="675"/>
      <c r="M14" s="127">
        <v>4</v>
      </c>
      <c r="N14" s="198"/>
      <c r="O14" s="72" t="str">
        <f>'ﾄﾞﾛｰ作成用名簿'!AE14</f>
        <v>西本　・松村　</v>
      </c>
      <c r="P14" s="99">
        <f>'団体 得点集計表'!AF88</f>
        <v>1</v>
      </c>
      <c r="Q14" s="680"/>
      <c r="R14" s="670"/>
      <c r="U14" s="115"/>
      <c r="V14" s="115"/>
      <c r="W14" s="115"/>
      <c r="X14" s="115"/>
      <c r="Y14" s="115"/>
      <c r="Z14" s="115"/>
      <c r="AA14" s="115"/>
      <c r="AB14" s="115"/>
      <c r="AC14" s="115"/>
      <c r="AD14" s="5"/>
    </row>
    <row r="15" spans="2:30" ht="13.5" customHeight="1">
      <c r="B15" s="677"/>
      <c r="C15" s="673" t="s">
        <v>71</v>
      </c>
      <c r="D15" s="128">
        <v>1</v>
      </c>
      <c r="E15" s="199"/>
      <c r="F15" s="241" t="str">
        <f>'ﾄﾞﾛｰ作成用名簿'!U15</f>
        <v>田中　・岡田　</v>
      </c>
      <c r="G15" s="92">
        <f>'団体 得点集計表'!AF19</f>
        <v>4</v>
      </c>
      <c r="H15" s="680"/>
      <c r="I15" s="670"/>
      <c r="K15" s="677"/>
      <c r="L15" s="673" t="s">
        <v>71</v>
      </c>
      <c r="M15" s="128">
        <v>1</v>
      </c>
      <c r="N15" s="199"/>
      <c r="O15" s="241" t="str">
        <f>'ﾄﾞﾛｰ作成用名簿'!AE15</f>
        <v>西脇　・長岡　</v>
      </c>
      <c r="P15" s="100">
        <f>'団体 得点集計表'!AF89</f>
        <v>1</v>
      </c>
      <c r="Q15" s="680"/>
      <c r="R15" s="670"/>
      <c r="U15" s="115"/>
      <c r="V15" s="5"/>
      <c r="W15" s="5"/>
      <c r="X15" s="5"/>
      <c r="Y15" s="5"/>
      <c r="Z15" s="5"/>
      <c r="AA15" s="5"/>
      <c r="AB15" s="5"/>
      <c r="AC15" s="5"/>
      <c r="AD15" s="5"/>
    </row>
    <row r="16" spans="2:21" ht="13.5" customHeight="1">
      <c r="B16" s="677"/>
      <c r="C16" s="675"/>
      <c r="D16" s="129">
        <v>2</v>
      </c>
      <c r="E16" s="200"/>
      <c r="F16" s="246" t="str">
        <f>'ﾄﾞﾛｰ作成用名簿'!U16</f>
        <v>村木　・佐々木　</v>
      </c>
      <c r="G16" s="93">
        <f>'団体 得点集計表'!AF20</f>
        <v>1</v>
      </c>
      <c r="H16" s="680"/>
      <c r="I16" s="670"/>
      <c r="K16" s="677"/>
      <c r="L16" s="675"/>
      <c r="M16" s="129">
        <v>2</v>
      </c>
      <c r="N16" s="200"/>
      <c r="O16" s="254" t="str">
        <f>'ﾄﾞﾛｰ作成用名簿'!AE16</f>
        <v>岩本　・高田　</v>
      </c>
      <c r="P16" s="101">
        <f>'団体 得点集計表'!AF90</f>
        <v>1</v>
      </c>
      <c r="Q16" s="680"/>
      <c r="R16" s="670"/>
      <c r="U16" s="5"/>
    </row>
    <row r="17" spans="2:18" ht="13.5" customHeight="1" thickBot="1">
      <c r="B17" s="678"/>
      <c r="C17" s="118" t="s">
        <v>72</v>
      </c>
      <c r="D17" s="131">
        <v>1</v>
      </c>
      <c r="E17" s="196"/>
      <c r="F17" s="247" t="str">
        <f>'ﾄﾞﾛｰ作成用名簿'!U17</f>
        <v>真田　・中垣　</v>
      </c>
      <c r="G17" s="11">
        <f>'団体 得点集計表'!AF21</f>
        <v>1</v>
      </c>
      <c r="H17" s="681"/>
      <c r="I17" s="671"/>
      <c r="K17" s="678"/>
      <c r="L17" s="118" t="s">
        <v>72</v>
      </c>
      <c r="M17" s="131">
        <v>1</v>
      </c>
      <c r="N17" s="196"/>
      <c r="O17" s="257" t="str">
        <f>'ﾄﾞﾛｰ作成用名簿'!AE17</f>
        <v>新宮　・大塚　</v>
      </c>
      <c r="P17" s="103">
        <f>'団体 得点集計表'!AF91</f>
        <v>1</v>
      </c>
      <c r="Q17" s="681"/>
      <c r="R17" s="671"/>
    </row>
    <row r="18" spans="2:18" ht="14.25" thickBot="1">
      <c r="B18" s="676" t="s">
        <v>18</v>
      </c>
      <c r="C18" s="683" t="s">
        <v>55</v>
      </c>
      <c r="D18" s="125">
        <v>1</v>
      </c>
      <c r="E18" s="195"/>
      <c r="F18" s="244" t="str">
        <f>'ﾄﾞﾛｰ作成用名簿'!W4</f>
        <v>千古　・橘　</v>
      </c>
      <c r="G18" s="89">
        <f>'団体 得点集計表'!AF22</f>
        <v>1</v>
      </c>
      <c r="H18" s="679">
        <f>SUM(G18:G31)</f>
        <v>26</v>
      </c>
      <c r="I18" s="669">
        <f>'団体 得点集計表'!AP9</f>
        <v>5</v>
      </c>
      <c r="K18" s="676" t="s">
        <v>45</v>
      </c>
      <c r="L18" s="683" t="s">
        <v>55</v>
      </c>
      <c r="M18" s="125">
        <v>1</v>
      </c>
      <c r="N18" s="195"/>
      <c r="O18" s="201" t="str">
        <f>'ﾄﾞﾛｰ作成用名簿'!AG4</f>
        <v>今村　・鈴木　</v>
      </c>
      <c r="P18" s="97">
        <f>'団体 得点集計表'!AF92</f>
        <v>6</v>
      </c>
      <c r="Q18" s="679">
        <f>SUM(P18:P31)</f>
        <v>36</v>
      </c>
      <c r="R18" s="669">
        <f>'団体 得点集計表'!AP14</f>
        <v>2</v>
      </c>
    </row>
    <row r="19" spans="2:18" ht="13.5" customHeight="1" thickBot="1">
      <c r="B19" s="677"/>
      <c r="C19" s="683"/>
      <c r="D19" s="126">
        <v>2</v>
      </c>
      <c r="E19" s="197"/>
      <c r="F19" s="245" t="str">
        <f>'ﾄﾞﾛｰ作成用名簿'!W5</f>
        <v>高山　・鎌苅　</v>
      </c>
      <c r="G19" s="90">
        <f>'団体 得点集計表'!AF23</f>
        <v>2</v>
      </c>
      <c r="H19" s="680"/>
      <c r="I19" s="670"/>
      <c r="K19" s="677"/>
      <c r="L19" s="683"/>
      <c r="M19" s="126">
        <v>2</v>
      </c>
      <c r="N19" s="197"/>
      <c r="O19" s="81" t="str">
        <f>'ﾄﾞﾛｰ作成用名簿'!AG5</f>
        <v>河原　・安川　</v>
      </c>
      <c r="P19" s="98">
        <f>'団体 得点集計表'!AF93</f>
        <v>2</v>
      </c>
      <c r="Q19" s="680"/>
      <c r="R19" s="670"/>
    </row>
    <row r="20" spans="2:18" ht="13.5" customHeight="1" thickBot="1">
      <c r="B20" s="677"/>
      <c r="C20" s="683"/>
      <c r="D20" s="126">
        <v>3</v>
      </c>
      <c r="E20" s="197"/>
      <c r="F20" s="245" t="str">
        <f>'ﾄﾞﾛｰ作成用名簿'!W6</f>
        <v>寺崎　・柴藤　</v>
      </c>
      <c r="G20" s="90">
        <f>'団体 得点集計表'!AF24</f>
        <v>2</v>
      </c>
      <c r="H20" s="680"/>
      <c r="I20" s="670"/>
      <c r="K20" s="677"/>
      <c r="L20" s="683"/>
      <c r="M20" s="126">
        <v>3</v>
      </c>
      <c r="N20" s="197"/>
      <c r="O20" s="81" t="str">
        <f>'ﾄﾞﾛｰ作成用名簿'!AG6</f>
        <v>河野　・久留　</v>
      </c>
      <c r="P20" s="98">
        <f>'団体 得点集計表'!AF94</f>
        <v>4</v>
      </c>
      <c r="Q20" s="680"/>
      <c r="R20" s="670"/>
    </row>
    <row r="21" spans="2:18" ht="13.5" customHeight="1">
      <c r="B21" s="677"/>
      <c r="C21" s="684"/>
      <c r="D21" s="127">
        <v>4</v>
      </c>
      <c r="E21" s="198"/>
      <c r="F21" s="253" t="str">
        <f>'ﾄﾞﾛｰ作成用名簿'!W7</f>
        <v>仲間　・赤松　</v>
      </c>
      <c r="G21" s="91">
        <f>'団体 得点集計表'!AF25</f>
        <v>1</v>
      </c>
      <c r="H21" s="680"/>
      <c r="I21" s="670"/>
      <c r="K21" s="677"/>
      <c r="L21" s="684"/>
      <c r="M21" s="127">
        <v>4</v>
      </c>
      <c r="N21" s="198"/>
      <c r="O21" s="253" t="str">
        <f>'ﾄﾞﾛｰ作成用名簿'!AG7</f>
        <v>清水　・柴田　</v>
      </c>
      <c r="P21" s="99">
        <f>'団体 得点集計表'!AF95</f>
        <v>3</v>
      </c>
      <c r="Q21" s="680"/>
      <c r="R21" s="670"/>
    </row>
    <row r="22" spans="2:18" ht="13.5" customHeight="1">
      <c r="B22" s="677"/>
      <c r="C22" s="673" t="s">
        <v>68</v>
      </c>
      <c r="D22" s="128">
        <v>1</v>
      </c>
      <c r="E22" s="199"/>
      <c r="F22" s="241" t="str">
        <f>'ﾄﾞﾛｰ作成用名簿'!W8</f>
        <v>後藤　・乙部　</v>
      </c>
      <c r="G22" s="92">
        <f>'団体 得点集計表'!AF26</f>
        <v>3</v>
      </c>
      <c r="H22" s="680"/>
      <c r="I22" s="670"/>
      <c r="K22" s="677"/>
      <c r="L22" s="673" t="s">
        <v>68</v>
      </c>
      <c r="M22" s="128">
        <v>1</v>
      </c>
      <c r="N22" s="199"/>
      <c r="O22" s="241" t="str">
        <f>'ﾄﾞﾛｰ作成用名簿'!AG8</f>
        <v>泉本　・西　</v>
      </c>
      <c r="P22" s="100">
        <f>'団体 得点集計表'!AF96</f>
        <v>2</v>
      </c>
      <c r="Q22" s="680"/>
      <c r="R22" s="670"/>
    </row>
    <row r="23" spans="2:18" ht="13.5" customHeight="1">
      <c r="B23" s="677"/>
      <c r="C23" s="675"/>
      <c r="D23" s="129">
        <v>2</v>
      </c>
      <c r="E23" s="200"/>
      <c r="F23" s="246" t="str">
        <f>'ﾄﾞﾛｰ作成用名簿'!W9</f>
        <v>小林　・熊岡　</v>
      </c>
      <c r="G23" s="93">
        <f>'団体 得点集計表'!AF27</f>
        <v>3</v>
      </c>
      <c r="H23" s="680"/>
      <c r="I23" s="670"/>
      <c r="K23" s="677"/>
      <c r="L23" s="675"/>
      <c r="M23" s="129">
        <v>2</v>
      </c>
      <c r="N23" s="200"/>
      <c r="O23" s="254" t="str">
        <f>'ﾄﾞﾛｰ作成用名簿'!AG9</f>
        <v>藤本　・福井　</v>
      </c>
      <c r="P23" s="101">
        <f>'団体 得点集計表'!AF97</f>
        <v>1</v>
      </c>
      <c r="Q23" s="680"/>
      <c r="R23" s="670"/>
    </row>
    <row r="24" spans="2:18" ht="13.5" customHeight="1">
      <c r="B24" s="677"/>
      <c r="C24" s="105" t="s">
        <v>69</v>
      </c>
      <c r="D24" s="127">
        <v>1</v>
      </c>
      <c r="E24" s="198"/>
      <c r="F24" s="242" t="str">
        <f>'ﾄﾞﾛｰ作成用名簿'!W10</f>
        <v>河合　・南口　</v>
      </c>
      <c r="G24" s="91">
        <f>'団体 得点集計表'!AF28</f>
        <v>3</v>
      </c>
      <c r="H24" s="680"/>
      <c r="I24" s="670"/>
      <c r="K24" s="677"/>
      <c r="L24" s="105" t="s">
        <v>69</v>
      </c>
      <c r="M24" s="127">
        <v>1</v>
      </c>
      <c r="N24" s="198"/>
      <c r="O24" s="242" t="str">
        <f>'ﾄﾞﾛｰ作成用名簿'!AG10</f>
        <v>宮原　・足立　</v>
      </c>
      <c r="P24" s="99">
        <f>'団体 得点集計表'!AF98</f>
        <v>1</v>
      </c>
      <c r="Q24" s="680"/>
      <c r="R24" s="670"/>
    </row>
    <row r="25" spans="2:18" ht="13.5" customHeight="1">
      <c r="B25" s="677"/>
      <c r="C25" s="673" t="s">
        <v>56</v>
      </c>
      <c r="D25" s="130">
        <v>1</v>
      </c>
      <c r="E25" s="115"/>
      <c r="F25" s="243" t="str">
        <f>'ﾄﾞﾛｰ作成用名簿'!W11</f>
        <v>森戸　・福島　</v>
      </c>
      <c r="G25" s="94">
        <f>'団体 得点集計表'!AF29</f>
        <v>1</v>
      </c>
      <c r="H25" s="680"/>
      <c r="I25" s="670"/>
      <c r="K25" s="677"/>
      <c r="L25" s="673" t="s">
        <v>56</v>
      </c>
      <c r="M25" s="130">
        <v>1</v>
      </c>
      <c r="N25" s="115"/>
      <c r="O25" s="243" t="str">
        <f>'ﾄﾞﾛｰ作成用名簿'!AG11</f>
        <v>鈴木　・谷口　</v>
      </c>
      <c r="P25" s="102">
        <f>'団体 得点集計表'!AF99</f>
        <v>6</v>
      </c>
      <c r="Q25" s="680"/>
      <c r="R25" s="670"/>
    </row>
    <row r="26" spans="2:18" ht="13.5" customHeight="1">
      <c r="B26" s="677"/>
      <c r="C26" s="674"/>
      <c r="D26" s="126">
        <v>2</v>
      </c>
      <c r="E26" s="197"/>
      <c r="F26" s="245" t="str">
        <f>'ﾄﾞﾛｰ作成用名簿'!W12</f>
        <v>神沢　・高橋　</v>
      </c>
      <c r="G26" s="90">
        <f>'団体 得点集計表'!AF30</f>
        <v>3</v>
      </c>
      <c r="H26" s="680"/>
      <c r="I26" s="670"/>
      <c r="K26" s="677"/>
      <c r="L26" s="674"/>
      <c r="M26" s="126">
        <v>2</v>
      </c>
      <c r="N26" s="197"/>
      <c r="O26" s="255" t="str">
        <f>'ﾄﾞﾛｰ作成用名簿'!AG12</f>
        <v>臼木　・柳原　</v>
      </c>
      <c r="P26" s="98">
        <f>'団体 得点集計表'!AF100</f>
        <v>3</v>
      </c>
      <c r="Q26" s="680"/>
      <c r="R26" s="670"/>
    </row>
    <row r="27" spans="2:18" ht="13.5" customHeight="1">
      <c r="B27" s="677"/>
      <c r="C27" s="674"/>
      <c r="D27" s="126">
        <v>3</v>
      </c>
      <c r="E27" s="197"/>
      <c r="F27" s="245" t="str">
        <f>'ﾄﾞﾛｰ作成用名簿'!W13</f>
        <v>辻尾　・南口　</v>
      </c>
      <c r="G27" s="90">
        <f>'団体 得点集計表'!AF31</f>
        <v>2</v>
      </c>
      <c r="H27" s="680"/>
      <c r="I27" s="670"/>
      <c r="K27" s="677"/>
      <c r="L27" s="674"/>
      <c r="M27" s="126">
        <v>3</v>
      </c>
      <c r="N27" s="197"/>
      <c r="O27" s="245" t="str">
        <f>'ﾄﾞﾛｰ作成用名簿'!AG13</f>
        <v>浅井　・西居　</v>
      </c>
      <c r="P27" s="98">
        <f>'団体 得点集計表'!AF101</f>
        <v>1</v>
      </c>
      <c r="Q27" s="680"/>
      <c r="R27" s="670"/>
    </row>
    <row r="28" spans="2:18" ht="13.5" customHeight="1">
      <c r="B28" s="677"/>
      <c r="C28" s="675"/>
      <c r="D28" s="127">
        <v>4</v>
      </c>
      <c r="E28" s="198"/>
      <c r="F28" s="242" t="str">
        <f>'ﾄﾞﾛｰ作成用名簿'!W14</f>
        <v>辻本　・小松　</v>
      </c>
      <c r="G28" s="91">
        <f>'団体 得点集計表'!AF32</f>
        <v>1</v>
      </c>
      <c r="H28" s="680"/>
      <c r="I28" s="670"/>
      <c r="K28" s="677"/>
      <c r="L28" s="675"/>
      <c r="M28" s="127">
        <v>4</v>
      </c>
      <c r="N28" s="198"/>
      <c r="O28" s="250" t="str">
        <f>'ﾄﾞﾛｰ作成用名簿'!AG14</f>
        <v>水野　・高橋　</v>
      </c>
      <c r="P28" s="99">
        <f>'団体 得点集計表'!AF102</f>
        <v>1</v>
      </c>
      <c r="Q28" s="680"/>
      <c r="R28" s="670"/>
    </row>
    <row r="29" spans="2:18" ht="13.5" customHeight="1">
      <c r="B29" s="677"/>
      <c r="C29" s="673" t="s">
        <v>71</v>
      </c>
      <c r="D29" s="128">
        <v>1</v>
      </c>
      <c r="E29" s="199"/>
      <c r="F29" s="241" t="str">
        <f>'ﾄﾞﾛｰ作成用名簿'!W15</f>
        <v>鍋島　・小畑　</v>
      </c>
      <c r="G29" s="92">
        <f>'団体 得点集計表'!AF33</f>
        <v>2</v>
      </c>
      <c r="H29" s="680"/>
      <c r="I29" s="670"/>
      <c r="K29" s="677"/>
      <c r="L29" s="673" t="s">
        <v>71</v>
      </c>
      <c r="M29" s="128">
        <v>1</v>
      </c>
      <c r="N29" s="199"/>
      <c r="O29" s="83" t="str">
        <f>'ﾄﾞﾛｰ作成用名簿'!AG15</f>
        <v>梅原　・四宮　</v>
      </c>
      <c r="P29" s="100">
        <f>'団体 得点集計表'!AF103</f>
        <v>1</v>
      </c>
      <c r="Q29" s="680"/>
      <c r="R29" s="670"/>
    </row>
    <row r="30" spans="2:18" ht="13.5" customHeight="1">
      <c r="B30" s="677"/>
      <c r="C30" s="675"/>
      <c r="D30" s="129">
        <v>2</v>
      </c>
      <c r="E30" s="200"/>
      <c r="F30" s="246" t="str">
        <f>'ﾄﾞﾛｰ作成用名簿'!W16</f>
        <v>大西　・福家　</v>
      </c>
      <c r="G30" s="93">
        <f>'団体 得点集計表'!AF34</f>
        <v>1</v>
      </c>
      <c r="H30" s="680"/>
      <c r="I30" s="670"/>
      <c r="K30" s="677"/>
      <c r="L30" s="675"/>
      <c r="M30" s="129">
        <v>2</v>
      </c>
      <c r="N30" s="200"/>
      <c r="O30" s="246" t="str">
        <f>'ﾄﾞﾛｰ作成用名簿'!AG16</f>
        <v>佐藤　・田中　</v>
      </c>
      <c r="P30" s="101">
        <f>'団体 得点集計表'!AF104</f>
        <v>2</v>
      </c>
      <c r="Q30" s="680"/>
      <c r="R30" s="670"/>
    </row>
    <row r="31" spans="2:18" ht="14.25" thickBot="1">
      <c r="B31" s="678"/>
      <c r="C31" s="118" t="s">
        <v>72</v>
      </c>
      <c r="D31" s="131">
        <v>1</v>
      </c>
      <c r="E31" s="196"/>
      <c r="F31" s="247" t="str">
        <f>'ﾄﾞﾛｰ作成用名簿'!W17</f>
        <v>徳田　・川端　</v>
      </c>
      <c r="G31" s="11">
        <f>'団体 得点集計表'!AF35</f>
        <v>1</v>
      </c>
      <c r="H31" s="681"/>
      <c r="I31" s="671"/>
      <c r="K31" s="678"/>
      <c r="L31" s="118" t="s">
        <v>72</v>
      </c>
      <c r="M31" s="131">
        <v>1</v>
      </c>
      <c r="N31" s="196"/>
      <c r="O31" s="247" t="str">
        <f>'ﾄﾞﾛｰ作成用名簿'!AG17</f>
        <v>忠田　・北村　</v>
      </c>
      <c r="P31" s="103">
        <f>'団体 得点集計表'!AF105</f>
        <v>3</v>
      </c>
      <c r="Q31" s="681"/>
      <c r="R31" s="671"/>
    </row>
    <row r="32" spans="2:18" ht="14.25" thickBot="1">
      <c r="B32" s="676" t="s">
        <v>19</v>
      </c>
      <c r="C32" s="683" t="s">
        <v>55</v>
      </c>
      <c r="D32" s="125">
        <v>1</v>
      </c>
      <c r="E32" s="195"/>
      <c r="F32" s="78" t="str">
        <f>'ﾄﾞﾛｰ作成用名簿'!Y4</f>
        <v>東出　・長田　</v>
      </c>
      <c r="G32" s="89">
        <f>'団体 得点集計表'!AF36</f>
        <v>2</v>
      </c>
      <c r="H32" s="679">
        <f>SUM(G32:G45)</f>
        <v>21</v>
      </c>
      <c r="I32" s="669">
        <f>'団体 得点集計表'!AP10</f>
        <v>7</v>
      </c>
      <c r="K32" s="676" t="s">
        <v>20</v>
      </c>
      <c r="L32" s="683" t="s">
        <v>55</v>
      </c>
      <c r="M32" s="125">
        <v>1</v>
      </c>
      <c r="N32" s="195"/>
      <c r="O32" s="244" t="str">
        <f>'ﾄﾞﾛｰ作成用名簿'!AI4</f>
        <v>岩野　・櫻井　</v>
      </c>
      <c r="P32" s="97">
        <f>'団体 得点集計表'!AF106</f>
        <v>2</v>
      </c>
      <c r="Q32" s="679">
        <f>SUM(P32:P45)</f>
        <v>41</v>
      </c>
      <c r="R32" s="669">
        <f>'団体 得点集計表'!AP15</f>
        <v>1</v>
      </c>
    </row>
    <row r="33" spans="2:18" ht="13.5" customHeight="1" thickBot="1">
      <c r="B33" s="677"/>
      <c r="C33" s="683"/>
      <c r="D33" s="126">
        <v>2</v>
      </c>
      <c r="E33" s="197"/>
      <c r="F33" s="245" t="str">
        <f>'ﾄﾞﾛｰ作成用名簿'!Y5</f>
        <v>細野　・原田　</v>
      </c>
      <c r="G33" s="90">
        <f>'団体 得点集計表'!AF37</f>
        <v>1</v>
      </c>
      <c r="H33" s="680"/>
      <c r="I33" s="670"/>
      <c r="K33" s="677"/>
      <c r="L33" s="683"/>
      <c r="M33" s="126">
        <v>2</v>
      </c>
      <c r="N33" s="197"/>
      <c r="O33" s="245" t="str">
        <f>'ﾄﾞﾛｰ作成用名簿'!AI5</f>
        <v>田中　・深井　</v>
      </c>
      <c r="P33" s="98">
        <f>'団体 得点集計表'!AF107</f>
        <v>1</v>
      </c>
      <c r="Q33" s="680"/>
      <c r="R33" s="670"/>
    </row>
    <row r="34" spans="2:18" ht="13.5" customHeight="1" thickBot="1">
      <c r="B34" s="677"/>
      <c r="C34" s="683"/>
      <c r="D34" s="126">
        <v>3</v>
      </c>
      <c r="E34" s="197"/>
      <c r="F34" s="81" t="str">
        <f>'ﾄﾞﾛｰ作成用名簿'!Y6</f>
        <v>榎本　・尾藤　</v>
      </c>
      <c r="G34" s="90">
        <f>'団体 得点集計表'!AF38</f>
        <v>4</v>
      </c>
      <c r="H34" s="680"/>
      <c r="I34" s="670"/>
      <c r="K34" s="677"/>
      <c r="L34" s="683"/>
      <c r="M34" s="126">
        <v>3</v>
      </c>
      <c r="N34" s="197"/>
      <c r="O34" s="245" t="str">
        <f>'ﾄﾞﾛｰ作成用名簿'!AI6</f>
        <v>金山　・石坂　</v>
      </c>
      <c r="P34" s="98">
        <f>'団体 得点集計表'!AF108</f>
        <v>1</v>
      </c>
      <c r="Q34" s="680"/>
      <c r="R34" s="670"/>
    </row>
    <row r="35" spans="2:18" ht="13.5" customHeight="1">
      <c r="B35" s="677"/>
      <c r="C35" s="684"/>
      <c r="D35" s="127">
        <v>4</v>
      </c>
      <c r="E35" s="198"/>
      <c r="F35" s="261" t="str">
        <f>'ﾄﾞﾛｰ作成用名簿'!Y7</f>
        <v>浅岡　・築田　</v>
      </c>
      <c r="G35" s="91">
        <f>'団体 得点集計表'!AF39</f>
        <v>1</v>
      </c>
      <c r="H35" s="680"/>
      <c r="I35" s="670"/>
      <c r="K35" s="677"/>
      <c r="L35" s="684"/>
      <c r="M35" s="127">
        <v>4</v>
      </c>
      <c r="N35" s="198"/>
      <c r="O35" s="253" t="str">
        <f>'ﾄﾞﾛｰ作成用名簿'!AI7</f>
        <v>正司　・中村　</v>
      </c>
      <c r="P35" s="99">
        <f>'団体 得点集計表'!AF109</f>
        <v>2</v>
      </c>
      <c r="Q35" s="680"/>
      <c r="R35" s="670"/>
    </row>
    <row r="36" spans="2:18" ht="13.5" customHeight="1">
      <c r="B36" s="677"/>
      <c r="C36" s="673" t="s">
        <v>68</v>
      </c>
      <c r="D36" s="128">
        <v>1</v>
      </c>
      <c r="E36" s="199"/>
      <c r="F36" s="83" t="str">
        <f>'ﾄﾞﾛｰ作成用名簿'!Y8</f>
        <v>吉木　・菊　</v>
      </c>
      <c r="G36" s="92">
        <f>'団体 得点集計表'!AF40</f>
        <v>1</v>
      </c>
      <c r="H36" s="680"/>
      <c r="I36" s="670"/>
      <c r="K36" s="677"/>
      <c r="L36" s="673" t="s">
        <v>68</v>
      </c>
      <c r="M36" s="128">
        <v>1</v>
      </c>
      <c r="N36" s="199"/>
      <c r="O36" s="241" t="str">
        <f>'ﾄﾞﾛｰ作成用名簿'!AI8</f>
        <v>内田　・大毛　</v>
      </c>
      <c r="P36" s="100">
        <f>'団体 得点集計表'!AF110</f>
        <v>2</v>
      </c>
      <c r="Q36" s="680"/>
      <c r="R36" s="670"/>
    </row>
    <row r="37" spans="2:18" ht="13.5" customHeight="1">
      <c r="B37" s="677"/>
      <c r="C37" s="675"/>
      <c r="D37" s="129">
        <v>2</v>
      </c>
      <c r="E37" s="200"/>
      <c r="F37" s="85" t="str">
        <f>'ﾄﾞﾛｰ作成用名簿'!Y9</f>
        <v>小末　・猪ノ上　</v>
      </c>
      <c r="G37" s="93">
        <f>'団体 得点集計表'!AF41</f>
        <v>2</v>
      </c>
      <c r="H37" s="680"/>
      <c r="I37" s="670"/>
      <c r="K37" s="677"/>
      <c r="L37" s="675"/>
      <c r="M37" s="129">
        <v>2</v>
      </c>
      <c r="N37" s="200"/>
      <c r="O37" s="246" t="str">
        <f>'ﾄﾞﾛｰ作成用名簿'!AI9</f>
        <v>高田　・山盛　</v>
      </c>
      <c r="P37" s="101">
        <f>'団体 得点集計表'!AF111</f>
        <v>1</v>
      </c>
      <c r="Q37" s="680"/>
      <c r="R37" s="670"/>
    </row>
    <row r="38" spans="2:18" ht="13.5" customHeight="1">
      <c r="B38" s="677"/>
      <c r="C38" s="105" t="s">
        <v>69</v>
      </c>
      <c r="D38" s="127">
        <v>1</v>
      </c>
      <c r="E38" s="198"/>
      <c r="F38" s="72" t="str">
        <f>'ﾄﾞﾛｰ作成用名簿'!Y10</f>
        <v>奥野　・笹岡　</v>
      </c>
      <c r="G38" s="91">
        <f>'団体 得点集計表'!AF42</f>
        <v>1</v>
      </c>
      <c r="H38" s="680"/>
      <c r="I38" s="670"/>
      <c r="K38" s="677"/>
      <c r="L38" s="105" t="s">
        <v>69</v>
      </c>
      <c r="M38" s="127">
        <v>1</v>
      </c>
      <c r="N38" s="198"/>
      <c r="O38" s="242" t="str">
        <f>'ﾄﾞﾛｰ作成用名簿'!AI10</f>
        <v>松岡　・石浜　</v>
      </c>
      <c r="P38" s="99">
        <f>'団体 得点集計表'!AF112</f>
        <v>4</v>
      </c>
      <c r="Q38" s="680"/>
      <c r="R38" s="670"/>
    </row>
    <row r="39" spans="2:18" ht="13.5" customHeight="1">
      <c r="B39" s="677"/>
      <c r="C39" s="673" t="s">
        <v>56</v>
      </c>
      <c r="D39" s="130">
        <v>1</v>
      </c>
      <c r="E39" s="115"/>
      <c r="F39" s="73" t="str">
        <f>'ﾄﾞﾛｰ作成用名簿'!Y11</f>
        <v>久禮　・伊藤　</v>
      </c>
      <c r="G39" s="94">
        <f>'団体 得点集計表'!AF43</f>
        <v>1</v>
      </c>
      <c r="H39" s="680"/>
      <c r="I39" s="670"/>
      <c r="K39" s="677"/>
      <c r="L39" s="673" t="s">
        <v>56</v>
      </c>
      <c r="M39" s="130">
        <v>1</v>
      </c>
      <c r="N39" s="115"/>
      <c r="O39" s="243" t="str">
        <f>'ﾄﾞﾛｰ作成用名簿'!AI11</f>
        <v>池田　・高木　</v>
      </c>
      <c r="P39" s="102">
        <f>'団体 得点集計表'!AF113</f>
        <v>1</v>
      </c>
      <c r="Q39" s="680"/>
      <c r="R39" s="670"/>
    </row>
    <row r="40" spans="2:18" ht="13.5" customHeight="1">
      <c r="B40" s="677"/>
      <c r="C40" s="674"/>
      <c r="D40" s="126">
        <v>2</v>
      </c>
      <c r="E40" s="197"/>
      <c r="F40" s="81" t="str">
        <f>'ﾄﾞﾛｰ作成用名簿'!Y12</f>
        <v>真砂　・及川　</v>
      </c>
      <c r="G40" s="90">
        <f>'団体 得点集計表'!AF44</f>
        <v>1</v>
      </c>
      <c r="H40" s="680"/>
      <c r="I40" s="670"/>
      <c r="K40" s="677"/>
      <c r="L40" s="674"/>
      <c r="M40" s="126">
        <v>2</v>
      </c>
      <c r="N40" s="197"/>
      <c r="O40" s="245" t="str">
        <f>'ﾄﾞﾛｰ作成用名簿'!AI12</f>
        <v>杉本　・杉本　</v>
      </c>
      <c r="P40" s="98">
        <f>'団体 得点集計表'!AF114</f>
        <v>2</v>
      </c>
      <c r="Q40" s="680"/>
      <c r="R40" s="670"/>
    </row>
    <row r="41" spans="2:18" ht="13.5" customHeight="1">
      <c r="B41" s="677"/>
      <c r="C41" s="674"/>
      <c r="D41" s="126">
        <v>3</v>
      </c>
      <c r="E41" s="197"/>
      <c r="F41" s="81" t="str">
        <f>'ﾄﾞﾛｰ作成用名簿'!Y13</f>
        <v>石川　・北川　</v>
      </c>
      <c r="G41" s="90">
        <f>'団体 得点集計表'!AF45</f>
        <v>1</v>
      </c>
      <c r="H41" s="680"/>
      <c r="I41" s="670"/>
      <c r="K41" s="677"/>
      <c r="L41" s="674"/>
      <c r="M41" s="126">
        <v>3</v>
      </c>
      <c r="N41" s="197"/>
      <c r="O41" s="245" t="str">
        <f>'ﾄﾞﾛｰ作成用名簿'!AI13</f>
        <v>築地　・井上　</v>
      </c>
      <c r="P41" s="98">
        <f>'団体 得点集計表'!AF115</f>
        <v>3</v>
      </c>
      <c r="Q41" s="680"/>
      <c r="R41" s="670"/>
    </row>
    <row r="42" spans="2:18" ht="13.5" customHeight="1">
      <c r="B42" s="677"/>
      <c r="C42" s="675"/>
      <c r="D42" s="127">
        <v>4</v>
      </c>
      <c r="E42" s="198"/>
      <c r="F42" s="261" t="str">
        <f>'ﾄﾞﾛｰ作成用名簿'!Y14</f>
        <v>山本　・海野　</v>
      </c>
      <c r="G42" s="91">
        <f>'団体 得点集計表'!AF46</f>
        <v>1</v>
      </c>
      <c r="H42" s="680"/>
      <c r="I42" s="670"/>
      <c r="K42" s="677"/>
      <c r="L42" s="675"/>
      <c r="M42" s="127">
        <v>4</v>
      </c>
      <c r="N42" s="198"/>
      <c r="O42" s="253" t="str">
        <f>'ﾄﾞﾛｰ作成用名簿'!AI14</f>
        <v>奥山　・那須　</v>
      </c>
      <c r="P42" s="99">
        <f>'団体 得点集計表'!AF116</f>
        <v>6</v>
      </c>
      <c r="Q42" s="680"/>
      <c r="R42" s="670"/>
    </row>
    <row r="43" spans="2:18" ht="13.5" customHeight="1">
      <c r="B43" s="677"/>
      <c r="C43" s="673" t="s">
        <v>71</v>
      </c>
      <c r="D43" s="128">
        <v>1</v>
      </c>
      <c r="E43" s="199"/>
      <c r="F43" s="83" t="str">
        <f>'ﾄﾞﾛｰ作成用名簿'!Y15</f>
        <v>和田　・加減　</v>
      </c>
      <c r="G43" s="92">
        <f>'団体 得点集計表'!AF47</f>
        <v>1</v>
      </c>
      <c r="H43" s="680"/>
      <c r="I43" s="670"/>
      <c r="K43" s="677"/>
      <c r="L43" s="673" t="s">
        <v>71</v>
      </c>
      <c r="M43" s="128">
        <v>1</v>
      </c>
      <c r="N43" s="199"/>
      <c r="O43" s="241" t="str">
        <f>'ﾄﾞﾛｰ作成用名簿'!AI15</f>
        <v>城戸　・高田　</v>
      </c>
      <c r="P43" s="100">
        <f>'団体 得点集計表'!AF117</f>
        <v>5</v>
      </c>
      <c r="Q43" s="680"/>
      <c r="R43" s="670"/>
    </row>
    <row r="44" spans="2:18" ht="13.5" customHeight="1">
      <c r="B44" s="677"/>
      <c r="C44" s="675"/>
      <c r="D44" s="129">
        <v>2</v>
      </c>
      <c r="E44" s="200"/>
      <c r="F44" s="85" t="str">
        <f>'ﾄﾞﾛｰ作成用名簿'!Y16</f>
        <v>尾藤　・義本　</v>
      </c>
      <c r="G44" s="93">
        <f>'団体 得点集計表'!AF48</f>
        <v>2</v>
      </c>
      <c r="H44" s="680"/>
      <c r="I44" s="670"/>
      <c r="K44" s="677"/>
      <c r="L44" s="675"/>
      <c r="M44" s="129">
        <v>2</v>
      </c>
      <c r="N44" s="200"/>
      <c r="O44" s="246" t="str">
        <f>'ﾄﾞﾛｰ作成用名簿'!AI16</f>
        <v>岩口　・坂本　</v>
      </c>
      <c r="P44" s="101">
        <f>'団体 得点集計表'!AF118</f>
        <v>2</v>
      </c>
      <c r="Q44" s="680"/>
      <c r="R44" s="670"/>
    </row>
    <row r="45" spans="2:18" ht="14.25" thickBot="1">
      <c r="B45" s="678"/>
      <c r="C45" s="118" t="s">
        <v>72</v>
      </c>
      <c r="D45" s="131">
        <v>1</v>
      </c>
      <c r="E45" s="196"/>
      <c r="F45" s="10" t="str">
        <f>'ﾄﾞﾛｰ作成用名簿'!Y17</f>
        <v>吉田　・熊谷　</v>
      </c>
      <c r="G45" s="11">
        <f>'団体 得点集計表'!AF49</f>
        <v>2</v>
      </c>
      <c r="H45" s="681"/>
      <c r="I45" s="671"/>
      <c r="K45" s="678"/>
      <c r="L45" s="118" t="s">
        <v>72</v>
      </c>
      <c r="M45" s="131">
        <v>1</v>
      </c>
      <c r="N45" s="196"/>
      <c r="O45" s="247" t="str">
        <f>'ﾄﾞﾛｰ作成用名簿'!AI17</f>
        <v>大坪　・田中　</v>
      </c>
      <c r="P45" s="103">
        <f>'団体 得点集計表'!AF119</f>
        <v>9</v>
      </c>
      <c r="Q45" s="681"/>
      <c r="R45" s="671"/>
    </row>
    <row r="46" spans="2:18" ht="14.25" thickBot="1">
      <c r="B46" s="676" t="s">
        <v>15</v>
      </c>
      <c r="C46" s="683" t="s">
        <v>55</v>
      </c>
      <c r="D46" s="125">
        <v>1</v>
      </c>
      <c r="E46" s="195"/>
      <c r="F46" s="244" t="str">
        <f>'ﾄﾞﾛｰ作成用名簿'!AA4</f>
        <v>辻本　・岡本　</v>
      </c>
      <c r="G46" s="89">
        <f>'団体 得点集計表'!AF50</f>
        <v>1</v>
      </c>
      <c r="H46" s="679">
        <f>SUM(G46:G59)</f>
        <v>32</v>
      </c>
      <c r="I46" s="669">
        <f>'団体 得点集計表'!AP11</f>
        <v>3</v>
      </c>
      <c r="K46" s="676" t="s">
        <v>21</v>
      </c>
      <c r="L46" s="683" t="s">
        <v>55</v>
      </c>
      <c r="M46" s="125">
        <v>1</v>
      </c>
      <c r="N46" s="195"/>
      <c r="O46" s="244" t="str">
        <f>'ﾄﾞﾛｰ作成用名簿'!AK4</f>
        <v>佐藤　・金原　</v>
      </c>
      <c r="P46" s="97">
        <f>'団体 得点集計表'!AF120</f>
        <v>1</v>
      </c>
      <c r="Q46" s="679">
        <f>SUM(P46:P59)</f>
        <v>21</v>
      </c>
      <c r="R46" s="669">
        <f>'団体 得点集計表'!AP16</f>
        <v>7</v>
      </c>
    </row>
    <row r="47" spans="2:18" ht="13.5" customHeight="1" thickBot="1">
      <c r="B47" s="677"/>
      <c r="C47" s="683"/>
      <c r="D47" s="126">
        <v>2</v>
      </c>
      <c r="E47" s="197"/>
      <c r="F47" s="245" t="str">
        <f>'ﾄﾞﾛｰ作成用名簿'!AA5</f>
        <v>伊勢地　・谷野　</v>
      </c>
      <c r="G47" s="90">
        <f>'団体 得点集計表'!AF51</f>
        <v>2</v>
      </c>
      <c r="H47" s="680"/>
      <c r="I47" s="670"/>
      <c r="K47" s="677"/>
      <c r="L47" s="683"/>
      <c r="M47" s="126">
        <v>2</v>
      </c>
      <c r="N47" s="197"/>
      <c r="O47" s="245" t="str">
        <f>'ﾄﾞﾛｰ作成用名簿'!AK5</f>
        <v>東海　・吉田　</v>
      </c>
      <c r="P47" s="98">
        <f>'団体 得点集計表'!AF121</f>
        <v>1</v>
      </c>
      <c r="Q47" s="680"/>
      <c r="R47" s="670"/>
    </row>
    <row r="48" spans="2:18" ht="13.5" customHeight="1" thickBot="1">
      <c r="B48" s="677"/>
      <c r="C48" s="683"/>
      <c r="D48" s="126">
        <v>3</v>
      </c>
      <c r="E48" s="197"/>
      <c r="F48" s="245" t="str">
        <f>'ﾄﾞﾛｰ作成用名簿'!AA6</f>
        <v>井上　・小柴　</v>
      </c>
      <c r="G48" s="90">
        <f>'団体 得点集計表'!AF52</f>
        <v>5</v>
      </c>
      <c r="H48" s="680"/>
      <c r="I48" s="670"/>
      <c r="K48" s="677"/>
      <c r="L48" s="683"/>
      <c r="M48" s="126">
        <v>3</v>
      </c>
      <c r="N48" s="197"/>
      <c r="O48" s="245" t="str">
        <f>'ﾄﾞﾛｰ作成用名簿'!AK6</f>
        <v>野口　・織戸　</v>
      </c>
      <c r="P48" s="98">
        <f>'団体 得点集計表'!AF122</f>
        <v>1</v>
      </c>
      <c r="Q48" s="680"/>
      <c r="R48" s="670"/>
    </row>
    <row r="49" spans="2:18" ht="13.5" customHeight="1">
      <c r="B49" s="677"/>
      <c r="C49" s="684"/>
      <c r="D49" s="127">
        <v>4</v>
      </c>
      <c r="E49" s="198"/>
      <c r="F49" s="242" t="str">
        <f>'ﾄﾞﾛｰ作成用名簿'!AA7</f>
        <v>高野　・井上　</v>
      </c>
      <c r="G49" s="91">
        <f>'団体 得点集計表'!AF53</f>
        <v>3</v>
      </c>
      <c r="H49" s="680"/>
      <c r="I49" s="670"/>
      <c r="K49" s="677"/>
      <c r="L49" s="684"/>
      <c r="M49" s="127">
        <v>4</v>
      </c>
      <c r="N49" s="198"/>
      <c r="O49" s="253" t="str">
        <f>'ﾄﾞﾛｰ作成用名簿'!AK7</f>
        <v>東野　・高木　</v>
      </c>
      <c r="P49" s="99">
        <f>'団体 得点集計表'!AF123</f>
        <v>2</v>
      </c>
      <c r="Q49" s="680"/>
      <c r="R49" s="670"/>
    </row>
    <row r="50" spans="2:18" ht="13.5" customHeight="1">
      <c r="B50" s="677"/>
      <c r="C50" s="673" t="s">
        <v>68</v>
      </c>
      <c r="D50" s="128">
        <v>1</v>
      </c>
      <c r="E50" s="199"/>
      <c r="F50" s="241" t="str">
        <f>'ﾄﾞﾛｰ作成用名簿'!AA8</f>
        <v>川崎　・坂井　</v>
      </c>
      <c r="G50" s="92">
        <f>'団体 得点集計表'!AF54</f>
        <v>2</v>
      </c>
      <c r="H50" s="680"/>
      <c r="I50" s="670"/>
      <c r="K50" s="677"/>
      <c r="L50" s="673" t="s">
        <v>68</v>
      </c>
      <c r="M50" s="128">
        <v>1</v>
      </c>
      <c r="N50" s="199"/>
      <c r="O50" s="241" t="str">
        <f>'ﾄﾞﾛｰ作成用名簿'!AK8</f>
        <v>有安　・村上　</v>
      </c>
      <c r="P50" s="100">
        <f>'団体 得点集計表'!AF124</f>
        <v>1</v>
      </c>
      <c r="Q50" s="680"/>
      <c r="R50" s="670"/>
    </row>
    <row r="51" spans="2:18" ht="13.5" customHeight="1">
      <c r="B51" s="677"/>
      <c r="C51" s="675"/>
      <c r="D51" s="129">
        <v>2</v>
      </c>
      <c r="E51" s="200"/>
      <c r="F51" s="246" t="str">
        <f>'ﾄﾞﾛｰ作成用名簿'!AA9</f>
        <v>藤原　・中川　</v>
      </c>
      <c r="G51" s="93">
        <f>'団体 得点集計表'!AF55</f>
        <v>2</v>
      </c>
      <c r="H51" s="680"/>
      <c r="I51" s="670"/>
      <c r="K51" s="677"/>
      <c r="L51" s="675"/>
      <c r="M51" s="129">
        <v>2</v>
      </c>
      <c r="N51" s="200"/>
      <c r="O51" s="246" t="str">
        <f>'ﾄﾞﾛｰ作成用名簿'!AK9</f>
        <v>川合　・田村　</v>
      </c>
      <c r="P51" s="101">
        <f>'団体 得点集計表'!AF125</f>
        <v>1</v>
      </c>
      <c r="Q51" s="680"/>
      <c r="R51" s="670"/>
    </row>
    <row r="52" spans="2:18" ht="13.5" customHeight="1">
      <c r="B52" s="677"/>
      <c r="C52" s="105" t="s">
        <v>69</v>
      </c>
      <c r="D52" s="127">
        <v>1</v>
      </c>
      <c r="E52" s="198"/>
      <c r="F52" s="242" t="str">
        <f>'ﾄﾞﾛｰ作成用名簿'!AA10</f>
        <v>辻本　・島田　</v>
      </c>
      <c r="G52" s="91">
        <f>'団体 得点集計表'!AF56</f>
        <v>2</v>
      </c>
      <c r="H52" s="680"/>
      <c r="I52" s="670"/>
      <c r="K52" s="677"/>
      <c r="L52" s="105" t="s">
        <v>69</v>
      </c>
      <c r="M52" s="127">
        <v>1</v>
      </c>
      <c r="N52" s="198"/>
      <c r="O52" s="242" t="str">
        <f>'ﾄﾞﾛｰ作成用名簿'!AK10</f>
        <v>大内　・吉川　</v>
      </c>
      <c r="P52" s="99">
        <f>'団体 得点集計表'!AF126</f>
        <v>2</v>
      </c>
      <c r="Q52" s="680"/>
      <c r="R52" s="670"/>
    </row>
    <row r="53" spans="2:18" ht="13.5" customHeight="1">
      <c r="B53" s="677"/>
      <c r="C53" s="673" t="s">
        <v>56</v>
      </c>
      <c r="D53" s="130">
        <v>1</v>
      </c>
      <c r="E53" s="115"/>
      <c r="F53" s="243" t="str">
        <f>'ﾄﾞﾛｰ作成用名簿'!AA11</f>
        <v>長谷川　・宮崎　</v>
      </c>
      <c r="G53" s="94">
        <f>'団体 得点集計表'!AF57</f>
        <v>1</v>
      </c>
      <c r="H53" s="680"/>
      <c r="I53" s="670"/>
      <c r="K53" s="677"/>
      <c r="L53" s="673" t="s">
        <v>56</v>
      </c>
      <c r="M53" s="130">
        <v>1</v>
      </c>
      <c r="N53" s="115"/>
      <c r="O53" s="243" t="str">
        <f>'ﾄﾞﾛｰ作成用名簿'!AK11</f>
        <v>三宮　・大畠　</v>
      </c>
      <c r="P53" s="102">
        <f>'団体 得点集計表'!AF127</f>
        <v>2</v>
      </c>
      <c r="Q53" s="680"/>
      <c r="R53" s="670"/>
    </row>
    <row r="54" spans="2:18" ht="13.5" customHeight="1">
      <c r="B54" s="677"/>
      <c r="C54" s="674"/>
      <c r="D54" s="126">
        <v>2</v>
      </c>
      <c r="E54" s="197"/>
      <c r="F54" s="252" t="str">
        <f>'ﾄﾞﾛｰ作成用名簿'!AA12</f>
        <v>斉藤　・中川　</v>
      </c>
      <c r="G54" s="90">
        <f>'団体 得点集計表'!AF58</f>
        <v>1</v>
      </c>
      <c r="H54" s="680"/>
      <c r="I54" s="670"/>
      <c r="K54" s="677"/>
      <c r="L54" s="674"/>
      <c r="M54" s="126">
        <v>2</v>
      </c>
      <c r="N54" s="197"/>
      <c r="O54" s="245" t="str">
        <f>'ﾄﾞﾛｰ作成用名簿'!AK12</f>
        <v>安井　・岡本　</v>
      </c>
      <c r="P54" s="98">
        <f>'団体 得点集計表'!AF128</f>
        <v>1</v>
      </c>
      <c r="Q54" s="680"/>
      <c r="R54" s="670"/>
    </row>
    <row r="55" spans="2:18" ht="13.5" customHeight="1">
      <c r="B55" s="677"/>
      <c r="C55" s="674"/>
      <c r="D55" s="126">
        <v>3</v>
      </c>
      <c r="E55" s="197"/>
      <c r="F55" s="251" t="str">
        <f>'ﾄﾞﾛｰ作成用名簿'!AA13</f>
        <v>小城　・辻本　</v>
      </c>
      <c r="G55" s="90">
        <f>'団体 得点集計表'!AF59</f>
        <v>2</v>
      </c>
      <c r="H55" s="680"/>
      <c r="I55" s="670"/>
      <c r="K55" s="677"/>
      <c r="L55" s="674"/>
      <c r="M55" s="126">
        <v>3</v>
      </c>
      <c r="N55" s="197"/>
      <c r="O55" s="245" t="str">
        <f>'ﾄﾞﾛｰ作成用名簿'!AK13</f>
        <v>連石　・木村　</v>
      </c>
      <c r="P55" s="98">
        <f>'団体 得点集計表'!AF129</f>
        <v>3</v>
      </c>
      <c r="Q55" s="680"/>
      <c r="R55" s="670"/>
    </row>
    <row r="56" spans="2:18" ht="13.5" customHeight="1">
      <c r="B56" s="677"/>
      <c r="C56" s="675"/>
      <c r="D56" s="127">
        <v>4</v>
      </c>
      <c r="E56" s="198"/>
      <c r="F56" s="253" t="str">
        <f>'ﾄﾞﾛｰ作成用名簿'!AA14</f>
        <v>今出川　・牧野　</v>
      </c>
      <c r="G56" s="91">
        <f>'団体 得点集計表'!AF60</f>
        <v>5</v>
      </c>
      <c r="H56" s="680"/>
      <c r="I56" s="670"/>
      <c r="K56" s="677"/>
      <c r="L56" s="675"/>
      <c r="M56" s="127">
        <v>4</v>
      </c>
      <c r="N56" s="198"/>
      <c r="O56" s="253" t="str">
        <f>'ﾄﾞﾛｰ作成用名簿'!AK14</f>
        <v>赤澤　・菊田　</v>
      </c>
      <c r="P56" s="99">
        <f>'団体 得点集計表'!AF130</f>
        <v>1</v>
      </c>
      <c r="Q56" s="680"/>
      <c r="R56" s="670"/>
    </row>
    <row r="57" spans="2:18" ht="13.5" customHeight="1">
      <c r="B57" s="677"/>
      <c r="C57" s="673" t="s">
        <v>71</v>
      </c>
      <c r="D57" s="128">
        <v>1</v>
      </c>
      <c r="E57" s="199"/>
      <c r="F57" s="241" t="str">
        <f>'ﾄﾞﾛｰ作成用名簿'!AA15</f>
        <v>幾野　・石本　</v>
      </c>
      <c r="G57" s="92">
        <f>'団体 得点集計表'!AF61</f>
        <v>1</v>
      </c>
      <c r="H57" s="680"/>
      <c r="I57" s="670"/>
      <c r="K57" s="677"/>
      <c r="L57" s="673" t="s">
        <v>71</v>
      </c>
      <c r="M57" s="128">
        <v>1</v>
      </c>
      <c r="N57" s="199"/>
      <c r="O57" s="241" t="str">
        <f>'ﾄﾞﾛｰ作成用名簿'!AK15</f>
        <v>花田　・田辺　</v>
      </c>
      <c r="P57" s="100">
        <f>'団体 得点集計表'!AF131</f>
        <v>2</v>
      </c>
      <c r="Q57" s="680"/>
      <c r="R57" s="670"/>
    </row>
    <row r="58" spans="2:18" ht="13.5" customHeight="1">
      <c r="B58" s="677"/>
      <c r="C58" s="675"/>
      <c r="D58" s="129">
        <v>2</v>
      </c>
      <c r="E58" s="200"/>
      <c r="F58" s="246" t="str">
        <f>'ﾄﾞﾛｰ作成用名簿'!AA16</f>
        <v>三原　・坪野　</v>
      </c>
      <c r="G58" s="93">
        <f>'団体 得点集計表'!AF62</f>
        <v>3</v>
      </c>
      <c r="H58" s="680"/>
      <c r="I58" s="670"/>
      <c r="K58" s="677"/>
      <c r="L58" s="675"/>
      <c r="M58" s="129">
        <v>2</v>
      </c>
      <c r="N58" s="200"/>
      <c r="O58" s="246" t="str">
        <f>'ﾄﾞﾛｰ作成用名簿'!AK16</f>
        <v>伊藤　・瀧本　</v>
      </c>
      <c r="P58" s="101">
        <f>'団体 得点集計表'!AF132</f>
        <v>2</v>
      </c>
      <c r="Q58" s="680"/>
      <c r="R58" s="670"/>
    </row>
    <row r="59" spans="2:18" ht="14.25" thickBot="1">
      <c r="B59" s="678"/>
      <c r="C59" s="118" t="s">
        <v>72</v>
      </c>
      <c r="D59" s="131">
        <v>1</v>
      </c>
      <c r="E59" s="196"/>
      <c r="F59" s="247" t="str">
        <f>'ﾄﾞﾛｰ作成用名簿'!AA17</f>
        <v>谷　・大橋　</v>
      </c>
      <c r="G59" s="11">
        <f>'団体 得点集計表'!AF63</f>
        <v>2</v>
      </c>
      <c r="H59" s="681"/>
      <c r="I59" s="671"/>
      <c r="K59" s="678"/>
      <c r="L59" s="118" t="s">
        <v>72</v>
      </c>
      <c r="M59" s="131">
        <v>1</v>
      </c>
      <c r="N59" s="196"/>
      <c r="O59" s="247" t="str">
        <f>'ﾄﾞﾛｰ作成用名簿'!AK17</f>
        <v>青柳　・福井　</v>
      </c>
      <c r="P59" s="103">
        <f>'団体 得点集計表'!AF133</f>
        <v>1</v>
      </c>
      <c r="Q59" s="681"/>
      <c r="R59" s="671"/>
    </row>
    <row r="60" spans="2:18" ht="14.25" thickBot="1">
      <c r="B60" s="676" t="s">
        <v>41</v>
      </c>
      <c r="C60" s="683" t="s">
        <v>55</v>
      </c>
      <c r="D60" s="125">
        <v>1</v>
      </c>
      <c r="E60" s="195"/>
      <c r="F60" s="78" t="str">
        <f>'ﾄﾞﾛｰ作成用名簿'!AC4</f>
        <v>澤田　・辻本　</v>
      </c>
      <c r="G60" s="89">
        <f>'団体 得点集計表'!AF64</f>
        <v>2</v>
      </c>
      <c r="H60" s="679">
        <f>SUM(G60:G73)</f>
        <v>26</v>
      </c>
      <c r="I60" s="669">
        <f>'団体 得点集計表'!AP12</f>
        <v>5</v>
      </c>
      <c r="K60" s="676"/>
      <c r="L60" s="689"/>
      <c r="M60" s="195"/>
      <c r="N60" s="195"/>
      <c r="O60" s="78"/>
      <c r="P60" s="78"/>
      <c r="Q60" s="691"/>
      <c r="R60" s="693"/>
    </row>
    <row r="61" spans="2:18" ht="13.5" customHeight="1" thickBot="1">
      <c r="B61" s="677"/>
      <c r="C61" s="683"/>
      <c r="D61" s="126">
        <v>2</v>
      </c>
      <c r="E61" s="197"/>
      <c r="F61" s="81" t="str">
        <f>'ﾄﾞﾛｰ作成用名簿'!AC5</f>
        <v>朝田　・菊池　</v>
      </c>
      <c r="G61" s="90">
        <f>'団体 得点集計表'!AF65</f>
        <v>1</v>
      </c>
      <c r="H61" s="680"/>
      <c r="I61" s="670"/>
      <c r="K61" s="687"/>
      <c r="L61" s="690"/>
      <c r="M61" s="115"/>
      <c r="N61" s="115"/>
      <c r="O61" s="73"/>
      <c r="P61" s="73"/>
      <c r="Q61" s="690"/>
      <c r="R61" s="694"/>
    </row>
    <row r="62" spans="2:18" ht="13.5" customHeight="1" thickBot="1">
      <c r="B62" s="677"/>
      <c r="C62" s="683"/>
      <c r="D62" s="126">
        <v>3</v>
      </c>
      <c r="E62" s="197"/>
      <c r="F62" s="81" t="str">
        <f>'ﾄﾞﾛｰ作成用名簿'!AC6</f>
        <v>山内　・上谷　</v>
      </c>
      <c r="G62" s="90">
        <f>'団体 得点集計表'!AF66</f>
        <v>3</v>
      </c>
      <c r="H62" s="680"/>
      <c r="I62" s="670"/>
      <c r="K62" s="687"/>
      <c r="L62" s="690"/>
      <c r="M62" s="115"/>
      <c r="N62" s="115"/>
      <c r="O62" s="73"/>
      <c r="P62" s="73"/>
      <c r="Q62" s="690"/>
      <c r="R62" s="694"/>
    </row>
    <row r="63" spans="2:18" ht="13.5" customHeight="1">
      <c r="B63" s="677"/>
      <c r="C63" s="684"/>
      <c r="D63" s="127">
        <v>4</v>
      </c>
      <c r="E63" s="198"/>
      <c r="F63" s="261" t="str">
        <f>'ﾄﾞﾛｰ作成用名簿'!AC7</f>
        <v>三原　・藤原　</v>
      </c>
      <c r="G63" s="91">
        <f>'団体 得点集計表'!AF67</f>
        <v>2</v>
      </c>
      <c r="H63" s="680"/>
      <c r="I63" s="670"/>
      <c r="K63" s="687"/>
      <c r="L63" s="690"/>
      <c r="M63" s="115"/>
      <c r="N63" s="115"/>
      <c r="O63" s="73"/>
      <c r="P63" s="73"/>
      <c r="Q63" s="690"/>
      <c r="R63" s="694"/>
    </row>
    <row r="64" spans="2:18" ht="13.5" customHeight="1">
      <c r="B64" s="677"/>
      <c r="C64" s="673" t="s">
        <v>68</v>
      </c>
      <c r="D64" s="128">
        <v>1</v>
      </c>
      <c r="E64" s="199"/>
      <c r="F64" s="83" t="str">
        <f>'ﾄﾞﾛｰ作成用名簿'!AC8</f>
        <v>高橋　・和田　</v>
      </c>
      <c r="G64" s="92">
        <f>'団体 得点集計表'!AF68</f>
        <v>4</v>
      </c>
      <c r="H64" s="680"/>
      <c r="I64" s="670"/>
      <c r="K64" s="687"/>
      <c r="L64" s="696"/>
      <c r="M64" s="115"/>
      <c r="N64" s="115"/>
      <c r="O64" s="73"/>
      <c r="P64" s="73"/>
      <c r="Q64" s="690"/>
      <c r="R64" s="694"/>
    </row>
    <row r="65" spans="2:18" ht="13.5" customHeight="1">
      <c r="B65" s="677"/>
      <c r="C65" s="675"/>
      <c r="D65" s="129">
        <v>2</v>
      </c>
      <c r="E65" s="200"/>
      <c r="F65" s="85" t="str">
        <f>'ﾄﾞﾛｰ作成用名簿'!AC9</f>
        <v>門脇　・篠原　</v>
      </c>
      <c r="G65" s="93">
        <f>'団体 得点集計表'!AF69</f>
        <v>1</v>
      </c>
      <c r="H65" s="680"/>
      <c r="I65" s="670"/>
      <c r="K65" s="687"/>
      <c r="L65" s="690"/>
      <c r="M65" s="115"/>
      <c r="N65" s="115"/>
      <c r="O65" s="73"/>
      <c r="P65" s="73"/>
      <c r="Q65" s="690"/>
      <c r="R65" s="694"/>
    </row>
    <row r="66" spans="2:18" ht="13.5" customHeight="1">
      <c r="B66" s="677"/>
      <c r="C66" s="105" t="s">
        <v>69</v>
      </c>
      <c r="D66" s="127">
        <v>1</v>
      </c>
      <c r="E66" s="198"/>
      <c r="F66" s="242" t="str">
        <f>'ﾄﾞﾛｰ作成用名簿'!AC10</f>
        <v>bye　・bye　</v>
      </c>
      <c r="G66" s="91">
        <f>'団体 得点集計表'!AF70</f>
        <v>1</v>
      </c>
      <c r="H66" s="680"/>
      <c r="I66" s="670"/>
      <c r="K66" s="687"/>
      <c r="L66" s="115"/>
      <c r="M66" s="115"/>
      <c r="N66" s="115"/>
      <c r="O66" s="73"/>
      <c r="P66" s="73"/>
      <c r="Q66" s="690"/>
      <c r="R66" s="694"/>
    </row>
    <row r="67" spans="2:18" ht="13.5" customHeight="1">
      <c r="B67" s="677"/>
      <c r="C67" s="673" t="s">
        <v>56</v>
      </c>
      <c r="D67" s="130">
        <v>1</v>
      </c>
      <c r="E67" s="115"/>
      <c r="F67" s="73" t="str">
        <f>'ﾄﾞﾛｰ作成用名簿'!AC11</f>
        <v>中村　・村田　</v>
      </c>
      <c r="G67" s="94">
        <f>'団体 得点集計表'!AF71</f>
        <v>2</v>
      </c>
      <c r="H67" s="680"/>
      <c r="I67" s="670"/>
      <c r="K67" s="687"/>
      <c r="L67" s="696"/>
      <c r="M67" s="115"/>
      <c r="N67" s="115"/>
      <c r="O67" s="73"/>
      <c r="P67" s="73"/>
      <c r="Q67" s="690"/>
      <c r="R67" s="694"/>
    </row>
    <row r="68" spans="2:18" ht="13.5" customHeight="1">
      <c r="B68" s="677"/>
      <c r="C68" s="674"/>
      <c r="D68" s="126">
        <v>2</v>
      </c>
      <c r="E68" s="197"/>
      <c r="F68" s="81" t="str">
        <f>'ﾄﾞﾛｰ作成用名簿'!AC12</f>
        <v>上谷　・弓場　</v>
      </c>
      <c r="G68" s="90">
        <f>'団体 得点集計表'!AF72</f>
        <v>1</v>
      </c>
      <c r="H68" s="680"/>
      <c r="I68" s="670"/>
      <c r="K68" s="687"/>
      <c r="L68" s="690"/>
      <c r="M68" s="115"/>
      <c r="N68" s="115"/>
      <c r="O68" s="73"/>
      <c r="P68" s="73"/>
      <c r="Q68" s="690"/>
      <c r="R68" s="694"/>
    </row>
    <row r="69" spans="2:18" ht="13.5" customHeight="1">
      <c r="B69" s="677"/>
      <c r="C69" s="674"/>
      <c r="D69" s="126">
        <v>3</v>
      </c>
      <c r="E69" s="197"/>
      <c r="F69" s="81" t="str">
        <f>'ﾄﾞﾛｰ作成用名簿'!AC13</f>
        <v>鹿島　・楳田　</v>
      </c>
      <c r="G69" s="90">
        <f>'団体 得点集計表'!AF73</f>
        <v>2</v>
      </c>
      <c r="H69" s="680"/>
      <c r="I69" s="670"/>
      <c r="K69" s="687"/>
      <c r="L69" s="690"/>
      <c r="M69" s="115"/>
      <c r="N69" s="115"/>
      <c r="O69" s="73"/>
      <c r="P69" s="73"/>
      <c r="Q69" s="690"/>
      <c r="R69" s="694"/>
    </row>
    <row r="70" spans="2:18" ht="13.5" customHeight="1">
      <c r="B70" s="677"/>
      <c r="C70" s="675"/>
      <c r="D70" s="127">
        <v>4</v>
      </c>
      <c r="E70" s="198"/>
      <c r="F70" s="261" t="str">
        <f>'ﾄﾞﾛｰ作成用名簿'!AC14</f>
        <v>bye　・bye　</v>
      </c>
      <c r="G70" s="91">
        <f>'団体 得点集計表'!AF74</f>
        <v>1</v>
      </c>
      <c r="H70" s="680"/>
      <c r="I70" s="670"/>
      <c r="K70" s="687"/>
      <c r="L70" s="690"/>
      <c r="M70" s="115"/>
      <c r="N70" s="115"/>
      <c r="O70" s="73"/>
      <c r="P70" s="73"/>
      <c r="Q70" s="690"/>
      <c r="R70" s="694"/>
    </row>
    <row r="71" spans="2:18" ht="13.5" customHeight="1">
      <c r="B71" s="677"/>
      <c r="C71" s="673" t="s">
        <v>71</v>
      </c>
      <c r="D71" s="128">
        <v>1</v>
      </c>
      <c r="E71" s="199"/>
      <c r="F71" s="83" t="str">
        <f>'ﾄﾞﾛｰ作成用名簿'!AC15</f>
        <v>前池　・新熊　</v>
      </c>
      <c r="G71" s="92">
        <f>'団体 得点集計表'!AF75</f>
        <v>3</v>
      </c>
      <c r="H71" s="680"/>
      <c r="I71" s="670"/>
      <c r="K71" s="687"/>
      <c r="L71" s="696"/>
      <c r="M71" s="115"/>
      <c r="N71" s="115"/>
      <c r="O71" s="73"/>
      <c r="P71" s="73"/>
      <c r="Q71" s="690"/>
      <c r="R71" s="694"/>
    </row>
    <row r="72" spans="2:18" ht="13.5" customHeight="1">
      <c r="B72" s="677"/>
      <c r="C72" s="675"/>
      <c r="D72" s="129">
        <v>2</v>
      </c>
      <c r="E72" s="200"/>
      <c r="F72" s="85" t="str">
        <f>'ﾄﾞﾛｰ作成用名簿'!AC16</f>
        <v>内藤　・本多　</v>
      </c>
      <c r="G72" s="93">
        <f>'団体 得点集計表'!AF76</f>
        <v>1</v>
      </c>
      <c r="H72" s="680"/>
      <c r="I72" s="670"/>
      <c r="K72" s="687"/>
      <c r="L72" s="690"/>
      <c r="M72" s="115"/>
      <c r="N72" s="115"/>
      <c r="O72" s="73"/>
      <c r="P72" s="73"/>
      <c r="Q72" s="690"/>
      <c r="R72" s="694"/>
    </row>
    <row r="73" spans="2:18" ht="14.25" thickBot="1">
      <c r="B73" s="678"/>
      <c r="C73" s="118" t="s">
        <v>72</v>
      </c>
      <c r="D73" s="131">
        <v>1</v>
      </c>
      <c r="E73" s="196"/>
      <c r="F73" s="10" t="str">
        <f>'ﾄﾞﾛｰ作成用名簿'!AC17</f>
        <v>中嶋　・増田　</v>
      </c>
      <c r="G73" s="11">
        <f>'団体 得点集計表'!AF77</f>
        <v>2</v>
      </c>
      <c r="H73" s="681"/>
      <c r="I73" s="671"/>
      <c r="J73" s="123"/>
      <c r="K73" s="688"/>
      <c r="L73" s="196"/>
      <c r="M73" s="196"/>
      <c r="N73" s="196"/>
      <c r="O73" s="10"/>
      <c r="P73" s="10"/>
      <c r="Q73" s="692"/>
      <c r="R73" s="695"/>
    </row>
    <row r="74" spans="2:18" ht="13.5">
      <c r="B74" s="685"/>
      <c r="C74" s="672"/>
      <c r="D74" s="73"/>
      <c r="E74" s="73"/>
      <c r="F74" s="73"/>
      <c r="G74" s="73"/>
      <c r="H74" s="672"/>
      <c r="I74" s="686"/>
      <c r="J74" s="5"/>
      <c r="K74" s="685"/>
      <c r="L74" s="672"/>
      <c r="M74" s="73"/>
      <c r="N74" s="73"/>
      <c r="O74" s="73"/>
      <c r="P74" s="73"/>
      <c r="Q74" s="672"/>
      <c r="R74" s="686"/>
    </row>
    <row r="75" spans="2:18" ht="13.5" customHeight="1">
      <c r="B75" s="685"/>
      <c r="C75" s="672"/>
      <c r="D75" s="73"/>
      <c r="E75" s="73"/>
      <c r="F75" s="73"/>
      <c r="G75" s="73"/>
      <c r="H75" s="672"/>
      <c r="I75" s="686"/>
      <c r="J75" s="5"/>
      <c r="K75" s="685"/>
      <c r="L75" s="672"/>
      <c r="M75" s="73"/>
      <c r="N75" s="73"/>
      <c r="O75" s="73"/>
      <c r="P75" s="73"/>
      <c r="Q75" s="672"/>
      <c r="R75" s="686"/>
    </row>
    <row r="76" spans="2:18" ht="13.5" customHeight="1">
      <c r="B76" s="685"/>
      <c r="C76" s="672"/>
      <c r="D76" s="73"/>
      <c r="E76" s="73"/>
      <c r="F76" s="73"/>
      <c r="G76" s="73"/>
      <c r="H76" s="672"/>
      <c r="I76" s="686"/>
      <c r="J76" s="5"/>
      <c r="K76" s="685"/>
      <c r="L76" s="672"/>
      <c r="M76" s="73"/>
      <c r="N76" s="73"/>
      <c r="O76" s="73"/>
      <c r="P76" s="73"/>
      <c r="Q76" s="672"/>
      <c r="R76" s="686"/>
    </row>
    <row r="77" spans="2:18" ht="13.5" customHeight="1">
      <c r="B77" s="685"/>
      <c r="C77" s="672"/>
      <c r="D77" s="73"/>
      <c r="E77" s="73"/>
      <c r="F77" s="73"/>
      <c r="G77" s="73"/>
      <c r="H77" s="672"/>
      <c r="I77" s="686"/>
      <c r="J77" s="5"/>
      <c r="K77" s="685"/>
      <c r="L77" s="672"/>
      <c r="M77" s="73"/>
      <c r="N77" s="73"/>
      <c r="O77" s="73"/>
      <c r="P77" s="73"/>
      <c r="Q77" s="672"/>
      <c r="R77" s="686"/>
    </row>
    <row r="78" spans="2:18" ht="13.5" customHeight="1">
      <c r="B78" s="685"/>
      <c r="C78" s="672"/>
      <c r="D78" s="73"/>
      <c r="E78" s="73"/>
      <c r="F78" s="73"/>
      <c r="G78" s="73"/>
      <c r="H78" s="672"/>
      <c r="I78" s="686"/>
      <c r="J78" s="5"/>
      <c r="K78" s="685"/>
      <c r="L78" s="672"/>
      <c r="M78" s="73"/>
      <c r="N78" s="73"/>
      <c r="O78" s="73"/>
      <c r="P78" s="73"/>
      <c r="Q78" s="672"/>
      <c r="R78" s="686"/>
    </row>
    <row r="79" spans="2:18" ht="13.5" customHeight="1">
      <c r="B79" s="685"/>
      <c r="C79" s="672"/>
      <c r="D79" s="73"/>
      <c r="E79" s="73"/>
      <c r="F79" s="73"/>
      <c r="G79" s="73"/>
      <c r="H79" s="672"/>
      <c r="I79" s="686"/>
      <c r="J79" s="5"/>
      <c r="K79" s="685"/>
      <c r="L79" s="672"/>
      <c r="M79" s="73"/>
      <c r="N79" s="73"/>
      <c r="O79" s="73"/>
      <c r="P79" s="73"/>
      <c r="Q79" s="672"/>
      <c r="R79" s="686"/>
    </row>
    <row r="80" spans="2:18" ht="13.5" customHeight="1">
      <c r="B80" s="685"/>
      <c r="C80" s="73"/>
      <c r="D80" s="73"/>
      <c r="E80" s="73"/>
      <c r="F80" s="73"/>
      <c r="G80" s="73"/>
      <c r="H80" s="672"/>
      <c r="I80" s="686"/>
      <c r="J80" s="5"/>
      <c r="K80" s="685"/>
      <c r="L80" s="73"/>
      <c r="M80" s="73"/>
      <c r="N80" s="73"/>
      <c r="O80" s="73"/>
      <c r="P80" s="73"/>
      <c r="Q80" s="672"/>
      <c r="R80" s="686"/>
    </row>
    <row r="81" spans="2:18" ht="13.5" customHeight="1">
      <c r="B81" s="685"/>
      <c r="C81" s="672"/>
      <c r="D81" s="73"/>
      <c r="E81" s="73"/>
      <c r="F81" s="73"/>
      <c r="G81" s="73"/>
      <c r="H81" s="672"/>
      <c r="I81" s="686"/>
      <c r="J81" s="5"/>
      <c r="K81" s="685"/>
      <c r="L81" s="672"/>
      <c r="M81" s="73"/>
      <c r="N81" s="73"/>
      <c r="O81" s="73"/>
      <c r="P81" s="73"/>
      <c r="Q81" s="672"/>
      <c r="R81" s="686"/>
    </row>
    <row r="82" spans="2:18" ht="13.5" customHeight="1">
      <c r="B82" s="685"/>
      <c r="C82" s="672"/>
      <c r="D82" s="73"/>
      <c r="E82" s="73"/>
      <c r="F82" s="73"/>
      <c r="G82" s="73"/>
      <c r="H82" s="672"/>
      <c r="I82" s="686"/>
      <c r="J82" s="5"/>
      <c r="K82" s="685"/>
      <c r="L82" s="672"/>
      <c r="M82" s="73"/>
      <c r="N82" s="73"/>
      <c r="O82" s="73"/>
      <c r="P82" s="73"/>
      <c r="Q82" s="672"/>
      <c r="R82" s="686"/>
    </row>
    <row r="83" spans="2:18" ht="13.5" customHeight="1">
      <c r="B83" s="685"/>
      <c r="C83" s="672"/>
      <c r="D83" s="73"/>
      <c r="E83" s="73"/>
      <c r="F83" s="73"/>
      <c r="G83" s="73"/>
      <c r="H83" s="672"/>
      <c r="I83" s="686"/>
      <c r="J83" s="5"/>
      <c r="K83" s="685"/>
      <c r="L83" s="672"/>
      <c r="M83" s="73"/>
      <c r="N83" s="73"/>
      <c r="O83" s="73"/>
      <c r="P83" s="73"/>
      <c r="Q83" s="672"/>
      <c r="R83" s="686"/>
    </row>
    <row r="84" spans="2:18" ht="13.5" customHeight="1">
      <c r="B84" s="685"/>
      <c r="C84" s="672"/>
      <c r="D84" s="73"/>
      <c r="E84" s="73"/>
      <c r="F84" s="73"/>
      <c r="G84" s="73"/>
      <c r="H84" s="672"/>
      <c r="I84" s="686"/>
      <c r="J84" s="5"/>
      <c r="K84" s="685"/>
      <c r="L84" s="672"/>
      <c r="M84" s="73"/>
      <c r="N84" s="73"/>
      <c r="O84" s="73"/>
      <c r="P84" s="73"/>
      <c r="Q84" s="672"/>
      <c r="R84" s="686"/>
    </row>
    <row r="85" spans="2:18" ht="13.5" customHeight="1">
      <c r="B85" s="685"/>
      <c r="C85" s="672"/>
      <c r="D85" s="73"/>
      <c r="E85" s="73"/>
      <c r="F85" s="73"/>
      <c r="G85" s="73"/>
      <c r="H85" s="672"/>
      <c r="I85" s="686"/>
      <c r="J85" s="5"/>
      <c r="K85" s="685"/>
      <c r="L85" s="672"/>
      <c r="M85" s="73"/>
      <c r="N85" s="73"/>
      <c r="O85" s="73"/>
      <c r="P85" s="73"/>
      <c r="Q85" s="672"/>
      <c r="R85" s="686"/>
    </row>
    <row r="86" spans="2:18" ht="13.5" customHeight="1">
      <c r="B86" s="685"/>
      <c r="C86" s="672"/>
      <c r="D86" s="73"/>
      <c r="E86" s="73"/>
      <c r="F86" s="73"/>
      <c r="G86" s="73"/>
      <c r="H86" s="672"/>
      <c r="I86" s="686"/>
      <c r="J86" s="5"/>
      <c r="K86" s="685"/>
      <c r="L86" s="672"/>
      <c r="M86" s="73"/>
      <c r="N86" s="73"/>
      <c r="O86" s="73"/>
      <c r="P86" s="73"/>
      <c r="Q86" s="672"/>
      <c r="R86" s="686"/>
    </row>
    <row r="87" spans="2:18" ht="13.5">
      <c r="B87" s="685"/>
      <c r="C87" s="73"/>
      <c r="D87" s="73"/>
      <c r="E87" s="73"/>
      <c r="F87" s="73"/>
      <c r="G87" s="73"/>
      <c r="H87" s="672"/>
      <c r="I87" s="686"/>
      <c r="J87" s="5"/>
      <c r="K87" s="685"/>
      <c r="L87" s="73"/>
      <c r="M87" s="73"/>
      <c r="N87" s="73"/>
      <c r="O87" s="73"/>
      <c r="P87" s="73"/>
      <c r="Q87" s="672"/>
      <c r="R87" s="686"/>
    </row>
    <row r="88" spans="2:18" ht="13.5">
      <c r="B88" s="685"/>
      <c r="C88" s="672"/>
      <c r="D88" s="73"/>
      <c r="E88" s="73"/>
      <c r="F88" s="73"/>
      <c r="G88" s="73"/>
      <c r="H88" s="672"/>
      <c r="I88" s="686"/>
      <c r="J88" s="5"/>
      <c r="K88" s="685"/>
      <c r="L88" s="672"/>
      <c r="M88" s="73"/>
      <c r="N88" s="73"/>
      <c r="O88" s="73"/>
      <c r="P88" s="73"/>
      <c r="Q88" s="672"/>
      <c r="R88" s="686"/>
    </row>
    <row r="89" spans="2:18" ht="13.5" customHeight="1">
      <c r="B89" s="685"/>
      <c r="C89" s="672"/>
      <c r="D89" s="73"/>
      <c r="E89" s="73"/>
      <c r="F89" s="73"/>
      <c r="G89" s="73"/>
      <c r="H89" s="672"/>
      <c r="I89" s="686"/>
      <c r="J89" s="5"/>
      <c r="K89" s="685"/>
      <c r="L89" s="672"/>
      <c r="M89" s="73"/>
      <c r="N89" s="73"/>
      <c r="O89" s="73"/>
      <c r="P89" s="73"/>
      <c r="Q89" s="672"/>
      <c r="R89" s="686"/>
    </row>
    <row r="90" spans="2:18" ht="13.5" customHeight="1">
      <c r="B90" s="685"/>
      <c r="C90" s="672"/>
      <c r="D90" s="73"/>
      <c r="E90" s="73"/>
      <c r="F90" s="73"/>
      <c r="G90" s="73"/>
      <c r="H90" s="672"/>
      <c r="I90" s="686"/>
      <c r="J90" s="5"/>
      <c r="K90" s="685"/>
      <c r="L90" s="672"/>
      <c r="M90" s="73"/>
      <c r="N90" s="73"/>
      <c r="O90" s="73"/>
      <c r="P90" s="73"/>
      <c r="Q90" s="672"/>
      <c r="R90" s="686"/>
    </row>
    <row r="91" spans="2:18" ht="13.5" customHeight="1">
      <c r="B91" s="685"/>
      <c r="C91" s="672"/>
      <c r="D91" s="73"/>
      <c r="E91" s="73"/>
      <c r="F91" s="73"/>
      <c r="G91" s="73"/>
      <c r="H91" s="672"/>
      <c r="I91" s="686"/>
      <c r="J91" s="5"/>
      <c r="K91" s="685"/>
      <c r="L91" s="672"/>
      <c r="M91" s="73"/>
      <c r="N91" s="73"/>
      <c r="O91" s="73"/>
      <c r="P91" s="73"/>
      <c r="Q91" s="672"/>
      <c r="R91" s="686"/>
    </row>
    <row r="92" spans="2:18" ht="13.5" customHeight="1">
      <c r="B92" s="685"/>
      <c r="C92" s="672"/>
      <c r="D92" s="73"/>
      <c r="E92" s="73"/>
      <c r="F92" s="73"/>
      <c r="G92" s="73"/>
      <c r="H92" s="672"/>
      <c r="I92" s="686"/>
      <c r="J92" s="5"/>
      <c r="K92" s="685"/>
      <c r="L92" s="672"/>
      <c r="M92" s="73"/>
      <c r="N92" s="73"/>
      <c r="O92" s="73"/>
      <c r="P92" s="73"/>
      <c r="Q92" s="672"/>
      <c r="R92" s="686"/>
    </row>
    <row r="93" spans="2:18" ht="13.5" customHeight="1">
      <c r="B93" s="685"/>
      <c r="C93" s="672"/>
      <c r="D93" s="73"/>
      <c r="E93" s="73"/>
      <c r="F93" s="73"/>
      <c r="G93" s="73"/>
      <c r="H93" s="672"/>
      <c r="I93" s="686"/>
      <c r="J93" s="5"/>
      <c r="K93" s="685"/>
      <c r="L93" s="672"/>
      <c r="M93" s="73"/>
      <c r="N93" s="73"/>
      <c r="O93" s="73"/>
      <c r="P93" s="73"/>
      <c r="Q93" s="672"/>
      <c r="R93" s="686"/>
    </row>
    <row r="94" spans="2:18" ht="13.5" customHeight="1">
      <c r="B94" s="685"/>
      <c r="C94" s="73"/>
      <c r="D94" s="73"/>
      <c r="E94" s="73"/>
      <c r="F94" s="73"/>
      <c r="G94" s="73"/>
      <c r="H94" s="672"/>
      <c r="I94" s="686"/>
      <c r="J94" s="5"/>
      <c r="K94" s="685"/>
      <c r="L94" s="73"/>
      <c r="M94" s="73"/>
      <c r="N94" s="73"/>
      <c r="O94" s="73"/>
      <c r="P94" s="73"/>
      <c r="Q94" s="672"/>
      <c r="R94" s="686"/>
    </row>
    <row r="95" spans="2:18" ht="13.5" customHeight="1">
      <c r="B95" s="685"/>
      <c r="C95" s="672"/>
      <c r="D95" s="73"/>
      <c r="E95" s="73"/>
      <c r="F95" s="73"/>
      <c r="G95" s="73"/>
      <c r="H95" s="672"/>
      <c r="I95" s="686"/>
      <c r="J95" s="5"/>
      <c r="K95" s="685"/>
      <c r="L95" s="672"/>
      <c r="M95" s="73"/>
      <c r="N95" s="73"/>
      <c r="O95" s="73"/>
      <c r="P95" s="73"/>
      <c r="Q95" s="672"/>
      <c r="R95" s="686"/>
    </row>
    <row r="96" spans="2:18" ht="13.5" customHeight="1">
      <c r="B96" s="685"/>
      <c r="C96" s="672"/>
      <c r="D96" s="73"/>
      <c r="E96" s="73"/>
      <c r="F96" s="73"/>
      <c r="G96" s="73"/>
      <c r="H96" s="672"/>
      <c r="I96" s="686"/>
      <c r="J96" s="5"/>
      <c r="K96" s="685"/>
      <c r="L96" s="672"/>
      <c r="M96" s="73"/>
      <c r="N96" s="73"/>
      <c r="O96" s="73"/>
      <c r="P96" s="73"/>
      <c r="Q96" s="672"/>
      <c r="R96" s="686"/>
    </row>
    <row r="97" spans="2:18" ht="13.5" customHeight="1">
      <c r="B97" s="685"/>
      <c r="C97" s="672"/>
      <c r="D97" s="73"/>
      <c r="E97" s="73"/>
      <c r="F97" s="73"/>
      <c r="G97" s="73"/>
      <c r="H97" s="672"/>
      <c r="I97" s="686"/>
      <c r="J97" s="5"/>
      <c r="K97" s="685"/>
      <c r="L97" s="672"/>
      <c r="M97" s="73"/>
      <c r="N97" s="73"/>
      <c r="O97" s="73"/>
      <c r="P97" s="73"/>
      <c r="Q97" s="672"/>
      <c r="R97" s="686"/>
    </row>
    <row r="98" spans="2:18" ht="13.5" customHeight="1">
      <c r="B98" s="685"/>
      <c r="C98" s="672"/>
      <c r="D98" s="73"/>
      <c r="E98" s="73"/>
      <c r="F98" s="73"/>
      <c r="G98" s="73"/>
      <c r="H98" s="672"/>
      <c r="I98" s="686"/>
      <c r="J98" s="5"/>
      <c r="K98" s="685"/>
      <c r="L98" s="672"/>
      <c r="M98" s="73"/>
      <c r="N98" s="73"/>
      <c r="O98" s="73"/>
      <c r="P98" s="73"/>
      <c r="Q98" s="672"/>
      <c r="R98" s="686"/>
    </row>
    <row r="99" spans="2:18" ht="13.5" customHeight="1">
      <c r="B99" s="685"/>
      <c r="C99" s="672"/>
      <c r="D99" s="73"/>
      <c r="E99" s="73"/>
      <c r="F99" s="73"/>
      <c r="G99" s="73"/>
      <c r="H99" s="672"/>
      <c r="I99" s="686"/>
      <c r="J99" s="5"/>
      <c r="K99" s="685"/>
      <c r="L99" s="672"/>
      <c r="M99" s="73"/>
      <c r="N99" s="73"/>
      <c r="O99" s="73"/>
      <c r="P99" s="73"/>
      <c r="Q99" s="672"/>
      <c r="R99" s="686"/>
    </row>
    <row r="100" spans="2:18" ht="13.5" customHeight="1">
      <c r="B100" s="685"/>
      <c r="C100" s="672"/>
      <c r="D100" s="73"/>
      <c r="E100" s="73"/>
      <c r="F100" s="73"/>
      <c r="G100" s="73"/>
      <c r="H100" s="672"/>
      <c r="I100" s="686"/>
      <c r="J100" s="5"/>
      <c r="K100" s="685"/>
      <c r="L100" s="672"/>
      <c r="M100" s="73"/>
      <c r="N100" s="73"/>
      <c r="O100" s="73"/>
      <c r="P100" s="73"/>
      <c r="Q100" s="672"/>
      <c r="R100" s="686"/>
    </row>
    <row r="101" spans="2:18" ht="13.5">
      <c r="B101" s="685"/>
      <c r="C101" s="73"/>
      <c r="D101" s="73"/>
      <c r="E101" s="73"/>
      <c r="F101" s="73"/>
      <c r="G101" s="73"/>
      <c r="H101" s="672"/>
      <c r="I101" s="686"/>
      <c r="J101" s="5"/>
      <c r="K101" s="685"/>
      <c r="L101" s="73"/>
      <c r="M101" s="73"/>
      <c r="N101" s="73"/>
      <c r="O101" s="73"/>
      <c r="P101" s="73"/>
      <c r="Q101" s="672"/>
      <c r="R101" s="686"/>
    </row>
    <row r="102" spans="2:18" ht="13.5">
      <c r="B102" s="685"/>
      <c r="C102" s="672"/>
      <c r="D102" s="73"/>
      <c r="E102" s="73"/>
      <c r="F102" s="73"/>
      <c r="G102" s="73"/>
      <c r="H102" s="672"/>
      <c r="I102" s="686"/>
      <c r="J102" s="5"/>
      <c r="K102" s="685"/>
      <c r="L102" s="672"/>
      <c r="M102" s="73"/>
      <c r="N102" s="73"/>
      <c r="O102" s="73"/>
      <c r="P102" s="73"/>
      <c r="Q102" s="672"/>
      <c r="R102" s="686"/>
    </row>
    <row r="103" spans="2:18" ht="13.5" customHeight="1">
      <c r="B103" s="685"/>
      <c r="C103" s="672"/>
      <c r="D103" s="73"/>
      <c r="E103" s="73"/>
      <c r="F103" s="73"/>
      <c r="G103" s="73"/>
      <c r="H103" s="672"/>
      <c r="I103" s="686"/>
      <c r="J103" s="5"/>
      <c r="K103" s="685"/>
      <c r="L103" s="672"/>
      <c r="M103" s="73"/>
      <c r="N103" s="73"/>
      <c r="O103" s="73"/>
      <c r="P103" s="73"/>
      <c r="Q103" s="672"/>
      <c r="R103" s="686"/>
    </row>
    <row r="104" spans="2:18" ht="13.5" customHeight="1">
      <c r="B104" s="685"/>
      <c r="C104" s="672"/>
      <c r="D104" s="73"/>
      <c r="E104" s="73"/>
      <c r="F104" s="73"/>
      <c r="G104" s="73"/>
      <c r="H104" s="672"/>
      <c r="I104" s="686"/>
      <c r="J104" s="5"/>
      <c r="K104" s="685"/>
      <c r="L104" s="672"/>
      <c r="M104" s="73"/>
      <c r="N104" s="73"/>
      <c r="O104" s="73"/>
      <c r="P104" s="73"/>
      <c r="Q104" s="672"/>
      <c r="R104" s="686"/>
    </row>
    <row r="105" spans="2:18" ht="13.5" customHeight="1">
      <c r="B105" s="685"/>
      <c r="C105" s="672"/>
      <c r="D105" s="73"/>
      <c r="E105" s="73"/>
      <c r="F105" s="73"/>
      <c r="G105" s="73"/>
      <c r="H105" s="672"/>
      <c r="I105" s="686"/>
      <c r="J105" s="5"/>
      <c r="K105" s="685"/>
      <c r="L105" s="672"/>
      <c r="M105" s="73"/>
      <c r="N105" s="73"/>
      <c r="O105" s="73"/>
      <c r="P105" s="73"/>
      <c r="Q105" s="672"/>
      <c r="R105" s="686"/>
    </row>
    <row r="106" spans="2:18" ht="13.5" customHeight="1">
      <c r="B106" s="685"/>
      <c r="C106" s="672"/>
      <c r="D106" s="73"/>
      <c r="E106" s="73"/>
      <c r="F106" s="73"/>
      <c r="G106" s="73"/>
      <c r="H106" s="672"/>
      <c r="I106" s="686"/>
      <c r="J106" s="5"/>
      <c r="K106" s="685"/>
      <c r="L106" s="672"/>
      <c r="M106" s="73"/>
      <c r="N106" s="73"/>
      <c r="O106" s="73"/>
      <c r="P106" s="73"/>
      <c r="Q106" s="672"/>
      <c r="R106" s="686"/>
    </row>
    <row r="107" spans="2:18" ht="13.5" customHeight="1">
      <c r="B107" s="685"/>
      <c r="C107" s="672"/>
      <c r="D107" s="73"/>
      <c r="E107" s="73"/>
      <c r="F107" s="73"/>
      <c r="G107" s="73"/>
      <c r="H107" s="672"/>
      <c r="I107" s="686"/>
      <c r="J107" s="5"/>
      <c r="K107" s="685"/>
      <c r="L107" s="672"/>
      <c r="M107" s="73"/>
      <c r="N107" s="73"/>
      <c r="O107" s="73"/>
      <c r="P107" s="73"/>
      <c r="Q107" s="672"/>
      <c r="R107" s="686"/>
    </row>
    <row r="108" spans="2:18" ht="13.5" customHeight="1">
      <c r="B108" s="685"/>
      <c r="C108" s="73"/>
      <c r="D108" s="73"/>
      <c r="E108" s="73"/>
      <c r="F108" s="73"/>
      <c r="G108" s="73"/>
      <c r="H108" s="672"/>
      <c r="I108" s="686"/>
      <c r="J108" s="5"/>
      <c r="K108" s="685"/>
      <c r="L108" s="73"/>
      <c r="M108" s="73"/>
      <c r="N108" s="73"/>
      <c r="O108" s="73"/>
      <c r="P108" s="73"/>
      <c r="Q108" s="672"/>
      <c r="R108" s="686"/>
    </row>
    <row r="109" spans="2:18" ht="13.5" customHeight="1">
      <c r="B109" s="685"/>
      <c r="C109" s="672"/>
      <c r="D109" s="73"/>
      <c r="E109" s="73"/>
      <c r="F109" s="73"/>
      <c r="G109" s="73"/>
      <c r="H109" s="672"/>
      <c r="I109" s="686"/>
      <c r="J109" s="5"/>
      <c r="K109" s="685"/>
      <c r="L109" s="672"/>
      <c r="M109" s="73"/>
      <c r="N109" s="73"/>
      <c r="O109" s="73"/>
      <c r="P109" s="73"/>
      <c r="Q109" s="672"/>
      <c r="R109" s="686"/>
    </row>
    <row r="110" spans="2:18" ht="13.5" customHeight="1">
      <c r="B110" s="685"/>
      <c r="C110" s="672"/>
      <c r="D110" s="73"/>
      <c r="E110" s="73"/>
      <c r="F110" s="73"/>
      <c r="G110" s="73"/>
      <c r="H110" s="672"/>
      <c r="I110" s="686"/>
      <c r="J110" s="5"/>
      <c r="K110" s="685"/>
      <c r="L110" s="672"/>
      <c r="M110" s="73"/>
      <c r="N110" s="73"/>
      <c r="O110" s="73"/>
      <c r="P110" s="73"/>
      <c r="Q110" s="672"/>
      <c r="R110" s="686"/>
    </row>
    <row r="111" spans="2:18" ht="13.5" customHeight="1">
      <c r="B111" s="685"/>
      <c r="C111" s="672"/>
      <c r="D111" s="73"/>
      <c r="E111" s="73"/>
      <c r="F111" s="73"/>
      <c r="G111" s="73"/>
      <c r="H111" s="672"/>
      <c r="I111" s="686"/>
      <c r="J111" s="5"/>
      <c r="K111" s="685"/>
      <c r="L111" s="672"/>
      <c r="M111" s="73"/>
      <c r="N111" s="73"/>
      <c r="O111" s="73"/>
      <c r="P111" s="73"/>
      <c r="Q111" s="672"/>
      <c r="R111" s="686"/>
    </row>
    <row r="112" spans="2:18" ht="13.5" customHeight="1">
      <c r="B112" s="685"/>
      <c r="C112" s="672"/>
      <c r="D112" s="73"/>
      <c r="E112" s="73"/>
      <c r="F112" s="73"/>
      <c r="G112" s="73"/>
      <c r="H112" s="672"/>
      <c r="I112" s="686"/>
      <c r="J112" s="5"/>
      <c r="K112" s="685"/>
      <c r="L112" s="672"/>
      <c r="M112" s="73"/>
      <c r="N112" s="73"/>
      <c r="O112" s="73"/>
      <c r="P112" s="73"/>
      <c r="Q112" s="672"/>
      <c r="R112" s="686"/>
    </row>
    <row r="113" spans="2:18" ht="13.5" customHeight="1">
      <c r="B113" s="685"/>
      <c r="C113" s="672"/>
      <c r="D113" s="73"/>
      <c r="E113" s="73"/>
      <c r="F113" s="73"/>
      <c r="G113" s="73"/>
      <c r="H113" s="672"/>
      <c r="I113" s="686"/>
      <c r="J113" s="5"/>
      <c r="K113" s="685"/>
      <c r="L113" s="672"/>
      <c r="M113" s="73"/>
      <c r="N113" s="73"/>
      <c r="O113" s="73"/>
      <c r="P113" s="73"/>
      <c r="Q113" s="672"/>
      <c r="R113" s="686"/>
    </row>
    <row r="114" spans="2:18" ht="13.5" customHeight="1">
      <c r="B114" s="685"/>
      <c r="C114" s="672"/>
      <c r="D114" s="73"/>
      <c r="E114" s="73"/>
      <c r="F114" s="73"/>
      <c r="G114" s="73"/>
      <c r="H114" s="672"/>
      <c r="I114" s="686"/>
      <c r="J114" s="5"/>
      <c r="K114" s="685"/>
      <c r="L114" s="672"/>
      <c r="M114" s="73"/>
      <c r="N114" s="73"/>
      <c r="O114" s="73"/>
      <c r="P114" s="73"/>
      <c r="Q114" s="672"/>
      <c r="R114" s="686"/>
    </row>
    <row r="115" spans="2:18" ht="13.5">
      <c r="B115" s="685"/>
      <c r="C115" s="73"/>
      <c r="D115" s="73"/>
      <c r="E115" s="73"/>
      <c r="F115" s="73"/>
      <c r="G115" s="73"/>
      <c r="H115" s="672"/>
      <c r="I115" s="686"/>
      <c r="J115" s="5"/>
      <c r="K115" s="685"/>
      <c r="L115" s="73"/>
      <c r="M115" s="73"/>
      <c r="N115" s="73"/>
      <c r="O115" s="73"/>
      <c r="P115" s="73"/>
      <c r="Q115" s="672"/>
      <c r="R115" s="686"/>
    </row>
    <row r="116" spans="2:18" ht="13.5">
      <c r="B116" s="685"/>
      <c r="C116" s="672"/>
      <c r="D116" s="73"/>
      <c r="E116" s="73"/>
      <c r="F116" s="73"/>
      <c r="G116" s="73"/>
      <c r="H116" s="672"/>
      <c r="I116" s="686"/>
      <c r="J116" s="5"/>
      <c r="K116" s="685"/>
      <c r="L116" s="672"/>
      <c r="M116" s="73"/>
      <c r="N116" s="73"/>
      <c r="O116" s="73"/>
      <c r="P116" s="73"/>
      <c r="Q116" s="672"/>
      <c r="R116" s="686"/>
    </row>
    <row r="117" spans="2:18" ht="13.5" customHeight="1">
      <c r="B117" s="685"/>
      <c r="C117" s="672"/>
      <c r="D117" s="73"/>
      <c r="E117" s="73"/>
      <c r="F117" s="73"/>
      <c r="G117" s="73"/>
      <c r="H117" s="672"/>
      <c r="I117" s="686"/>
      <c r="J117" s="5"/>
      <c r="K117" s="685"/>
      <c r="L117" s="672"/>
      <c r="M117" s="73"/>
      <c r="N117" s="73"/>
      <c r="O117" s="73"/>
      <c r="P117" s="73"/>
      <c r="Q117" s="672"/>
      <c r="R117" s="686"/>
    </row>
    <row r="118" spans="2:18" ht="13.5" customHeight="1">
      <c r="B118" s="685"/>
      <c r="C118" s="672"/>
      <c r="D118" s="73"/>
      <c r="E118" s="73"/>
      <c r="F118" s="73"/>
      <c r="G118" s="73"/>
      <c r="H118" s="672"/>
      <c r="I118" s="686"/>
      <c r="J118" s="5"/>
      <c r="K118" s="685"/>
      <c r="L118" s="672"/>
      <c r="M118" s="73"/>
      <c r="N118" s="73"/>
      <c r="O118" s="73"/>
      <c r="P118" s="73"/>
      <c r="Q118" s="672"/>
      <c r="R118" s="686"/>
    </row>
    <row r="119" spans="2:18" ht="13.5" customHeight="1">
      <c r="B119" s="685"/>
      <c r="C119" s="672"/>
      <c r="D119" s="73"/>
      <c r="E119" s="73"/>
      <c r="F119" s="73"/>
      <c r="G119" s="73"/>
      <c r="H119" s="672"/>
      <c r="I119" s="686"/>
      <c r="J119" s="5"/>
      <c r="K119" s="685"/>
      <c r="L119" s="672"/>
      <c r="M119" s="73"/>
      <c r="N119" s="73"/>
      <c r="O119" s="73"/>
      <c r="P119" s="73"/>
      <c r="Q119" s="672"/>
      <c r="R119" s="686"/>
    </row>
    <row r="120" spans="2:18" ht="13.5" customHeight="1">
      <c r="B120" s="685"/>
      <c r="C120" s="672"/>
      <c r="D120" s="73"/>
      <c r="E120" s="73"/>
      <c r="F120" s="73"/>
      <c r="G120" s="73"/>
      <c r="H120" s="672"/>
      <c r="I120" s="686"/>
      <c r="J120" s="5"/>
      <c r="K120" s="685"/>
      <c r="L120" s="672"/>
      <c r="M120" s="73"/>
      <c r="N120" s="73"/>
      <c r="O120" s="73"/>
      <c r="P120" s="73"/>
      <c r="Q120" s="672"/>
      <c r="R120" s="686"/>
    </row>
    <row r="121" spans="2:18" ht="13.5" customHeight="1">
      <c r="B121" s="685"/>
      <c r="C121" s="672"/>
      <c r="D121" s="73"/>
      <c r="E121" s="73"/>
      <c r="F121" s="73"/>
      <c r="G121" s="73"/>
      <c r="H121" s="672"/>
      <c r="I121" s="686"/>
      <c r="J121" s="5"/>
      <c r="K121" s="685"/>
      <c r="L121" s="672"/>
      <c r="M121" s="73"/>
      <c r="N121" s="73"/>
      <c r="O121" s="73"/>
      <c r="P121" s="73"/>
      <c r="Q121" s="672"/>
      <c r="R121" s="686"/>
    </row>
    <row r="122" spans="2:18" ht="13.5" customHeight="1">
      <c r="B122" s="685"/>
      <c r="C122" s="73"/>
      <c r="D122" s="73"/>
      <c r="E122" s="73"/>
      <c r="F122" s="73"/>
      <c r="G122" s="73"/>
      <c r="H122" s="672"/>
      <c r="I122" s="686"/>
      <c r="J122" s="5"/>
      <c r="K122" s="685"/>
      <c r="L122" s="73"/>
      <c r="M122" s="73"/>
      <c r="N122" s="73"/>
      <c r="O122" s="73"/>
      <c r="P122" s="73"/>
      <c r="Q122" s="672"/>
      <c r="R122" s="686"/>
    </row>
    <row r="123" spans="2:18" ht="13.5" customHeight="1">
      <c r="B123" s="685"/>
      <c r="C123" s="672"/>
      <c r="D123" s="73"/>
      <c r="E123" s="73"/>
      <c r="F123" s="73"/>
      <c r="G123" s="73"/>
      <c r="H123" s="672"/>
      <c r="I123" s="686"/>
      <c r="J123" s="5"/>
      <c r="K123" s="685"/>
      <c r="L123" s="672"/>
      <c r="M123" s="73"/>
      <c r="N123" s="73"/>
      <c r="O123" s="73"/>
      <c r="P123" s="73"/>
      <c r="Q123" s="672"/>
      <c r="R123" s="686"/>
    </row>
    <row r="124" spans="2:18" ht="13.5" customHeight="1">
      <c r="B124" s="685"/>
      <c r="C124" s="672"/>
      <c r="D124" s="73"/>
      <c r="E124" s="73"/>
      <c r="F124" s="73"/>
      <c r="G124" s="73"/>
      <c r="H124" s="672"/>
      <c r="I124" s="686"/>
      <c r="J124" s="5"/>
      <c r="K124" s="685"/>
      <c r="L124" s="672"/>
      <c r="M124" s="73"/>
      <c r="N124" s="73"/>
      <c r="O124" s="73"/>
      <c r="P124" s="73"/>
      <c r="Q124" s="672"/>
      <c r="R124" s="686"/>
    </row>
    <row r="125" spans="2:18" ht="13.5" customHeight="1">
      <c r="B125" s="685"/>
      <c r="C125" s="672"/>
      <c r="D125" s="73"/>
      <c r="E125" s="73"/>
      <c r="F125" s="73"/>
      <c r="G125" s="73"/>
      <c r="H125" s="672"/>
      <c r="I125" s="686"/>
      <c r="J125" s="5"/>
      <c r="K125" s="685"/>
      <c r="L125" s="672"/>
      <c r="M125" s="73"/>
      <c r="N125" s="73"/>
      <c r="O125" s="73"/>
      <c r="P125" s="73"/>
      <c r="Q125" s="672"/>
      <c r="R125" s="686"/>
    </row>
    <row r="126" spans="2:18" ht="13.5" customHeight="1">
      <c r="B126" s="685"/>
      <c r="C126" s="672"/>
      <c r="D126" s="73"/>
      <c r="E126" s="73"/>
      <c r="F126" s="73"/>
      <c r="G126" s="73"/>
      <c r="H126" s="672"/>
      <c r="I126" s="686"/>
      <c r="J126" s="5"/>
      <c r="K126" s="685"/>
      <c r="L126" s="672"/>
      <c r="M126" s="73"/>
      <c r="N126" s="73"/>
      <c r="O126" s="73"/>
      <c r="P126" s="73"/>
      <c r="Q126" s="672"/>
      <c r="R126" s="686"/>
    </row>
    <row r="127" spans="2:18" ht="13.5" customHeight="1">
      <c r="B127" s="685"/>
      <c r="C127" s="672"/>
      <c r="D127" s="73"/>
      <c r="E127" s="73"/>
      <c r="F127" s="73"/>
      <c r="G127" s="73"/>
      <c r="H127" s="672"/>
      <c r="I127" s="686"/>
      <c r="J127" s="5"/>
      <c r="K127" s="685"/>
      <c r="L127" s="672"/>
      <c r="M127" s="73"/>
      <c r="N127" s="73"/>
      <c r="O127" s="73"/>
      <c r="P127" s="73"/>
      <c r="Q127" s="672"/>
      <c r="R127" s="686"/>
    </row>
    <row r="128" spans="2:18" ht="13.5" customHeight="1">
      <c r="B128" s="685"/>
      <c r="C128" s="672"/>
      <c r="D128" s="73"/>
      <c r="E128" s="73"/>
      <c r="F128" s="73"/>
      <c r="G128" s="73"/>
      <c r="H128" s="672"/>
      <c r="I128" s="686"/>
      <c r="J128" s="5"/>
      <c r="K128" s="685"/>
      <c r="L128" s="672"/>
      <c r="M128" s="73"/>
      <c r="N128" s="73"/>
      <c r="O128" s="73"/>
      <c r="P128" s="73"/>
      <c r="Q128" s="672"/>
      <c r="R128" s="686"/>
    </row>
    <row r="129" spans="2:18" ht="13.5">
      <c r="B129" s="685"/>
      <c r="C129" s="73"/>
      <c r="D129" s="73"/>
      <c r="E129" s="73"/>
      <c r="F129" s="73"/>
      <c r="G129" s="73"/>
      <c r="H129" s="672"/>
      <c r="I129" s="686"/>
      <c r="J129" s="5"/>
      <c r="K129" s="685"/>
      <c r="L129" s="73"/>
      <c r="M129" s="73"/>
      <c r="N129" s="73"/>
      <c r="O129" s="73"/>
      <c r="P129" s="73"/>
      <c r="Q129" s="672"/>
      <c r="R129" s="686"/>
    </row>
  </sheetData>
  <sheetProtection/>
  <mergeCells count="127">
    <mergeCell ref="R116:R129"/>
    <mergeCell ref="L120:L121"/>
    <mergeCell ref="L123:L126"/>
    <mergeCell ref="L127:L128"/>
    <mergeCell ref="K116:K129"/>
    <mergeCell ref="L116:L119"/>
    <mergeCell ref="Q116:Q129"/>
    <mergeCell ref="Q102:Q115"/>
    <mergeCell ref="R102:R115"/>
    <mergeCell ref="L106:L107"/>
    <mergeCell ref="L109:L112"/>
    <mergeCell ref="L113:L114"/>
    <mergeCell ref="C1:Q1"/>
    <mergeCell ref="K102:K115"/>
    <mergeCell ref="L102:L105"/>
    <mergeCell ref="K88:K101"/>
    <mergeCell ref="L88:L91"/>
    <mergeCell ref="Q88:Q101"/>
    <mergeCell ref="R88:R101"/>
    <mergeCell ref="L92:L93"/>
    <mergeCell ref="L95:L98"/>
    <mergeCell ref="L99:L100"/>
    <mergeCell ref="K74:K87"/>
    <mergeCell ref="L74:L77"/>
    <mergeCell ref="Q74:Q87"/>
    <mergeCell ref="R74:R87"/>
    <mergeCell ref="L78:L79"/>
    <mergeCell ref="L81:L84"/>
    <mergeCell ref="L85:L86"/>
    <mergeCell ref="K60:K73"/>
    <mergeCell ref="L60:L63"/>
    <mergeCell ref="Q60:Q73"/>
    <mergeCell ref="R60:R73"/>
    <mergeCell ref="L64:L65"/>
    <mergeCell ref="L67:L70"/>
    <mergeCell ref="L71:L72"/>
    <mergeCell ref="K46:K59"/>
    <mergeCell ref="L46:L49"/>
    <mergeCell ref="Q46:Q59"/>
    <mergeCell ref="R46:R59"/>
    <mergeCell ref="L50:L51"/>
    <mergeCell ref="L53:L56"/>
    <mergeCell ref="L57:L58"/>
    <mergeCell ref="K32:K45"/>
    <mergeCell ref="L32:L35"/>
    <mergeCell ref="Q32:Q45"/>
    <mergeCell ref="R32:R45"/>
    <mergeCell ref="L36:L37"/>
    <mergeCell ref="L39:L42"/>
    <mergeCell ref="L43:L44"/>
    <mergeCell ref="Q4:Q17"/>
    <mergeCell ref="K18:K31"/>
    <mergeCell ref="L18:L21"/>
    <mergeCell ref="Q18:Q31"/>
    <mergeCell ref="R18:R31"/>
    <mergeCell ref="L22:L23"/>
    <mergeCell ref="L25:L28"/>
    <mergeCell ref="L29:L30"/>
    <mergeCell ref="I74:I87"/>
    <mergeCell ref="C78:C79"/>
    <mergeCell ref="C81:C84"/>
    <mergeCell ref="C85:C86"/>
    <mergeCell ref="R4:R17"/>
    <mergeCell ref="L8:L9"/>
    <mergeCell ref="L11:L14"/>
    <mergeCell ref="L15:L16"/>
    <mergeCell ref="K4:K17"/>
    <mergeCell ref="L4:L7"/>
    <mergeCell ref="I116:I129"/>
    <mergeCell ref="C127:C128"/>
    <mergeCell ref="B88:B101"/>
    <mergeCell ref="H88:H101"/>
    <mergeCell ref="I88:I101"/>
    <mergeCell ref="C95:C98"/>
    <mergeCell ref="C99:C100"/>
    <mergeCell ref="B102:B115"/>
    <mergeCell ref="H102:H115"/>
    <mergeCell ref="I102:I115"/>
    <mergeCell ref="B60:B73"/>
    <mergeCell ref="H60:H73"/>
    <mergeCell ref="B116:B129"/>
    <mergeCell ref="H116:H129"/>
    <mergeCell ref="C88:C91"/>
    <mergeCell ref="C92:C93"/>
    <mergeCell ref="C74:C77"/>
    <mergeCell ref="B74:B87"/>
    <mergeCell ref="H74:H87"/>
    <mergeCell ref="B46:B59"/>
    <mergeCell ref="H46:H59"/>
    <mergeCell ref="I46:I59"/>
    <mergeCell ref="C46:C49"/>
    <mergeCell ref="C50:C51"/>
    <mergeCell ref="C57:C58"/>
    <mergeCell ref="C36:C37"/>
    <mergeCell ref="I60:I73"/>
    <mergeCell ref="C60:C63"/>
    <mergeCell ref="C64:C65"/>
    <mergeCell ref="C67:C70"/>
    <mergeCell ref="C71:C72"/>
    <mergeCell ref="C39:C42"/>
    <mergeCell ref="C43:C44"/>
    <mergeCell ref="B32:B45"/>
    <mergeCell ref="H32:H45"/>
    <mergeCell ref="I32:I45"/>
    <mergeCell ref="B18:B31"/>
    <mergeCell ref="H18:H31"/>
    <mergeCell ref="C25:C28"/>
    <mergeCell ref="C29:C30"/>
    <mergeCell ref="C18:C21"/>
    <mergeCell ref="C22:C23"/>
    <mergeCell ref="C32:C35"/>
    <mergeCell ref="B4:B17"/>
    <mergeCell ref="H4:H17"/>
    <mergeCell ref="C4:C7"/>
    <mergeCell ref="C8:C9"/>
    <mergeCell ref="C11:C14"/>
    <mergeCell ref="C15:C16"/>
    <mergeCell ref="I4:I17"/>
    <mergeCell ref="C116:C119"/>
    <mergeCell ref="C120:C121"/>
    <mergeCell ref="C123:C126"/>
    <mergeCell ref="C102:C105"/>
    <mergeCell ref="C106:C107"/>
    <mergeCell ref="C109:C112"/>
    <mergeCell ref="C113:C114"/>
    <mergeCell ref="I18:I31"/>
    <mergeCell ref="C53:C56"/>
  </mergeCells>
  <printOptions horizontalCentered="1" verticalCentered="1"/>
  <pageMargins left="0.45" right="0.1968503937007874" top="0.3937007874015748" bottom="0.1968503937007874" header="0.5118110236220472" footer="0.5118110236220472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52"/>
  <sheetViews>
    <sheetView zoomScalePageLayoutView="0" workbookViewId="0" topLeftCell="A1">
      <pane ySplit="7" topLeftCell="A68" activePane="bottomLeft" state="frozen"/>
      <selection pane="topLeft" activeCell="A2" sqref="A2"/>
      <selection pane="bottomLeft" activeCell="O24" sqref="O24"/>
    </sheetView>
  </sheetViews>
  <sheetFormatPr defaultColWidth="9.00390625" defaultRowHeight="13.5" outlineLevelRow="1" outlineLevelCol="1"/>
  <cols>
    <col min="1" max="1" width="2.875" style="0" customWidth="1"/>
    <col min="4" max="5" width="3.25390625" style="0" customWidth="1"/>
    <col min="6" max="6" width="14.125" style="0" customWidth="1"/>
    <col min="7" max="7" width="6.375" style="0" customWidth="1"/>
    <col min="8" max="25" width="2.625" style="0" customWidth="1"/>
    <col min="26" max="27" width="4.625" style="0" customWidth="1" outlineLevel="1"/>
    <col min="28" max="29" width="4.50390625" style="0" customWidth="1" outlineLevel="1"/>
    <col min="30" max="30" width="5.50390625" style="0" customWidth="1" outlineLevel="1"/>
    <col min="31" max="31" width="4.50390625" style="0" customWidth="1" outlineLevel="1"/>
    <col min="32" max="32" width="6.625" style="0" customWidth="1"/>
    <col min="33" max="33" width="6.25390625" style="0" customWidth="1"/>
    <col min="34" max="34" width="10.50390625" style="0" customWidth="1"/>
    <col min="36" max="36" width="7.25390625" style="0" customWidth="1"/>
    <col min="38" max="38" width="5.375" style="0" customWidth="1"/>
    <col min="39" max="48" width="6.625" style="0" customWidth="1"/>
  </cols>
  <sheetData>
    <row r="1" spans="3:27" ht="13.5">
      <c r="C1" s="66" t="s">
        <v>29</v>
      </c>
      <c r="G1" t="str">
        <f>'ﾄﾞﾛｰ作成用名簿'!E1</f>
        <v>第17回なみはや国体メモリアル大阪府知事杯テニス大会</v>
      </c>
      <c r="Y1" s="106"/>
      <c r="Z1" s="106"/>
      <c r="AA1" s="106"/>
    </row>
    <row r="2" spans="7:39" ht="13.5">
      <c r="G2" s="719" t="s">
        <v>12</v>
      </c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1"/>
      <c r="Z2" s="722" t="s">
        <v>27</v>
      </c>
      <c r="AA2" s="686"/>
      <c r="AB2" s="686"/>
      <c r="AC2" s="686"/>
      <c r="AD2" s="686"/>
      <c r="AE2" s="686"/>
      <c r="AF2" s="716" t="s">
        <v>87</v>
      </c>
      <c r="AG2" s="717"/>
      <c r="AH2" s="717"/>
      <c r="AI2" s="718"/>
      <c r="AJ2" s="104"/>
      <c r="AM2" s="66" t="s">
        <v>100</v>
      </c>
    </row>
    <row r="3" spans="7:48" ht="13.5">
      <c r="G3" s="9"/>
      <c r="H3" s="717" t="s">
        <v>0</v>
      </c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16"/>
      <c r="X3" s="16"/>
      <c r="Y3" s="16"/>
      <c r="Z3" s="9"/>
      <c r="AA3" s="16"/>
      <c r="AB3" s="16"/>
      <c r="AC3" s="16"/>
      <c r="AD3" s="16"/>
      <c r="AE3" s="16"/>
      <c r="AF3" s="9"/>
      <c r="AG3" s="16"/>
      <c r="AH3" s="16"/>
      <c r="AI3" s="16"/>
      <c r="AJ3" s="104"/>
      <c r="AM3" s="14"/>
      <c r="AN3" s="66" t="s">
        <v>30</v>
      </c>
      <c r="AU3" s="12"/>
      <c r="AV3" s="180" t="s">
        <v>101</v>
      </c>
    </row>
    <row r="4" spans="2:48" ht="13.5">
      <c r="B4" s="2"/>
      <c r="C4" s="2"/>
      <c r="D4" s="67"/>
      <c r="E4" s="67"/>
      <c r="F4" s="80"/>
      <c r="G4" s="145"/>
      <c r="H4" s="707" t="s">
        <v>59</v>
      </c>
      <c r="I4" s="708"/>
      <c r="J4" s="709"/>
      <c r="K4" s="708" t="s">
        <v>60</v>
      </c>
      <c r="L4" s="708"/>
      <c r="M4" s="708"/>
      <c r="N4" s="710" t="s">
        <v>61</v>
      </c>
      <c r="O4" s="686"/>
      <c r="P4" s="711"/>
      <c r="Q4" s="686" t="s">
        <v>62</v>
      </c>
      <c r="R4" s="686"/>
      <c r="S4" s="686"/>
      <c r="T4" s="710" t="s">
        <v>63</v>
      </c>
      <c r="U4" s="686"/>
      <c r="V4" s="711"/>
      <c r="W4" s="686" t="s">
        <v>64</v>
      </c>
      <c r="X4" s="686"/>
      <c r="Y4" s="712"/>
      <c r="Z4" s="722" t="s">
        <v>1</v>
      </c>
      <c r="AA4" s="686"/>
      <c r="AB4" s="686" t="s">
        <v>31</v>
      </c>
      <c r="AC4" s="686"/>
      <c r="AD4" s="686"/>
      <c r="AE4" s="16" t="s">
        <v>75</v>
      </c>
      <c r="AF4" s="9"/>
      <c r="AG4" s="68"/>
      <c r="AH4" s="68"/>
      <c r="AI4" s="68"/>
      <c r="AJ4" s="153"/>
      <c r="AV4" s="71" t="s">
        <v>13</v>
      </c>
    </row>
    <row r="5" spans="2:39" ht="14.25" thickBot="1">
      <c r="B5" s="2"/>
      <c r="C5" s="2"/>
      <c r="D5" s="67" t="s">
        <v>28</v>
      </c>
      <c r="E5" s="209" t="s">
        <v>32</v>
      </c>
      <c r="F5" s="80"/>
      <c r="G5" s="145"/>
      <c r="H5" s="171" t="s">
        <v>24</v>
      </c>
      <c r="I5" s="152" t="s">
        <v>25</v>
      </c>
      <c r="J5" s="172" t="s">
        <v>26</v>
      </c>
      <c r="K5" s="152" t="s">
        <v>24</v>
      </c>
      <c r="L5" s="152" t="s">
        <v>25</v>
      </c>
      <c r="M5" s="179" t="s">
        <v>26</v>
      </c>
      <c r="N5" s="161" t="s">
        <v>24</v>
      </c>
      <c r="O5" s="77" t="s">
        <v>25</v>
      </c>
      <c r="P5" s="172" t="s">
        <v>26</v>
      </c>
      <c r="Q5" s="77" t="s">
        <v>24</v>
      </c>
      <c r="R5" s="77" t="s">
        <v>25</v>
      </c>
      <c r="S5" s="179" t="s">
        <v>26</v>
      </c>
      <c r="T5" s="161" t="s">
        <v>24</v>
      </c>
      <c r="U5" s="77" t="s">
        <v>25</v>
      </c>
      <c r="V5" s="172" t="s">
        <v>26</v>
      </c>
      <c r="W5" s="77" t="s">
        <v>24</v>
      </c>
      <c r="X5" s="77" t="s">
        <v>25</v>
      </c>
      <c r="Y5" s="179" t="s">
        <v>26</v>
      </c>
      <c r="Z5" s="95" t="s">
        <v>24</v>
      </c>
      <c r="AA5" s="77" t="s">
        <v>25</v>
      </c>
      <c r="AB5" s="77" t="s">
        <v>24</v>
      </c>
      <c r="AC5" s="77" t="s">
        <v>25</v>
      </c>
      <c r="AD5" s="152" t="s">
        <v>98</v>
      </c>
      <c r="AE5" s="77" t="s">
        <v>34</v>
      </c>
      <c r="AF5" s="170"/>
      <c r="AG5" s="68"/>
      <c r="AH5" s="68"/>
      <c r="AI5" s="68"/>
      <c r="AJ5" s="153"/>
      <c r="AM5" s="15" t="s">
        <v>75</v>
      </c>
    </row>
    <row r="6" spans="2:39" ht="14.25" hidden="1" outlineLevel="1" thickBot="1">
      <c r="B6" s="2"/>
      <c r="C6" s="2"/>
      <c r="D6" s="67"/>
      <c r="E6" s="67"/>
      <c r="F6" s="80"/>
      <c r="G6" s="145"/>
      <c r="H6" s="171"/>
      <c r="I6" s="152"/>
      <c r="J6" s="172"/>
      <c r="K6" s="152"/>
      <c r="L6" s="152"/>
      <c r="M6" s="179"/>
      <c r="N6" s="161"/>
      <c r="O6" s="77"/>
      <c r="P6" s="172"/>
      <c r="Q6" s="77"/>
      <c r="R6" s="77"/>
      <c r="S6" s="179"/>
      <c r="T6" s="161"/>
      <c r="U6" s="77"/>
      <c r="V6" s="172"/>
      <c r="W6" s="77"/>
      <c r="X6" s="77"/>
      <c r="Y6" s="179"/>
      <c r="Z6" s="95"/>
      <c r="AA6" s="77"/>
      <c r="AB6" s="77"/>
      <c r="AC6" s="77"/>
      <c r="AD6" s="152"/>
      <c r="AE6" s="77"/>
      <c r="AF6" s="170"/>
      <c r="AG6" s="153"/>
      <c r="AH6" s="68"/>
      <c r="AI6" s="68"/>
      <c r="AJ6" s="153"/>
      <c r="AM6" s="15"/>
    </row>
    <row r="7" spans="2:48" ht="14.25" collapsed="1" thickBot="1">
      <c r="B7" s="2" t="s">
        <v>22</v>
      </c>
      <c r="C7" s="2" t="s">
        <v>23</v>
      </c>
      <c r="D7" s="67" t="s">
        <v>28</v>
      </c>
      <c r="E7" s="67" t="s">
        <v>33</v>
      </c>
      <c r="F7" s="80" t="s">
        <v>14</v>
      </c>
      <c r="G7" s="145" t="s">
        <v>74</v>
      </c>
      <c r="H7" s="171" t="s">
        <v>24</v>
      </c>
      <c r="I7" s="152" t="s">
        <v>25</v>
      </c>
      <c r="J7" s="172" t="s">
        <v>26</v>
      </c>
      <c r="K7" s="152" t="s">
        <v>24</v>
      </c>
      <c r="L7" s="152" t="s">
        <v>25</v>
      </c>
      <c r="M7" s="179" t="s">
        <v>26</v>
      </c>
      <c r="N7" s="161" t="s">
        <v>24</v>
      </c>
      <c r="O7" s="77" t="s">
        <v>25</v>
      </c>
      <c r="P7" s="172" t="s">
        <v>26</v>
      </c>
      <c r="Q7" s="77" t="s">
        <v>24</v>
      </c>
      <c r="R7" s="77" t="s">
        <v>25</v>
      </c>
      <c r="S7" s="179" t="s">
        <v>26</v>
      </c>
      <c r="T7" s="161" t="s">
        <v>24</v>
      </c>
      <c r="U7" s="77" t="s">
        <v>25</v>
      </c>
      <c r="V7" s="172" t="s">
        <v>26</v>
      </c>
      <c r="W7" s="77" t="s">
        <v>24</v>
      </c>
      <c r="X7" s="77" t="s">
        <v>25</v>
      </c>
      <c r="Y7" s="179" t="s">
        <v>26</v>
      </c>
      <c r="Z7" s="95" t="s">
        <v>24</v>
      </c>
      <c r="AA7" s="77" t="s">
        <v>25</v>
      </c>
      <c r="AB7" s="77" t="s">
        <v>24</v>
      </c>
      <c r="AC7" s="77" t="s">
        <v>25</v>
      </c>
      <c r="AD7" s="152" t="s">
        <v>98</v>
      </c>
      <c r="AE7" s="77" t="s">
        <v>34</v>
      </c>
      <c r="AF7" s="170" t="s">
        <v>1</v>
      </c>
      <c r="AG7" s="153" t="s">
        <v>31</v>
      </c>
      <c r="AH7" s="68" t="s">
        <v>88</v>
      </c>
      <c r="AI7" s="68" t="s">
        <v>75</v>
      </c>
      <c r="AJ7" s="153" t="s">
        <v>53</v>
      </c>
      <c r="AL7" s="6"/>
      <c r="AM7" s="6"/>
      <c r="AN7" s="8" t="s">
        <v>75</v>
      </c>
      <c r="AO7" s="7" t="s">
        <v>99</v>
      </c>
      <c r="AP7" s="7" t="s">
        <v>53</v>
      </c>
      <c r="AQ7" s="8" t="s">
        <v>85</v>
      </c>
      <c r="AR7" s="7" t="s">
        <v>99</v>
      </c>
      <c r="AS7" s="7" t="s">
        <v>53</v>
      </c>
      <c r="AT7" s="8" t="s">
        <v>86</v>
      </c>
      <c r="AU7" s="7" t="s">
        <v>99</v>
      </c>
      <c r="AV7" s="7" t="s">
        <v>53</v>
      </c>
    </row>
    <row r="8" spans="2:48" ht="13.5" customHeight="1" outlineLevel="1">
      <c r="B8" s="87" t="s">
        <v>38</v>
      </c>
      <c r="C8" s="78" t="s">
        <v>55</v>
      </c>
      <c r="D8" s="78">
        <v>1</v>
      </c>
      <c r="E8" s="202">
        <v>36</v>
      </c>
      <c r="F8" s="244" t="str">
        <f>'団体ＰＧ用'!F4</f>
        <v>水本　・西村　</v>
      </c>
      <c r="G8" s="174">
        <v>1</v>
      </c>
      <c r="H8" s="348"/>
      <c r="I8" s="349"/>
      <c r="J8" s="350"/>
      <c r="K8" s="134">
        <v>3</v>
      </c>
      <c r="L8" s="134">
        <v>6</v>
      </c>
      <c r="M8" s="147">
        <v>0</v>
      </c>
      <c r="N8" s="162"/>
      <c r="O8" s="78"/>
      <c r="P8" s="154"/>
      <c r="Q8" s="78"/>
      <c r="R8" s="78"/>
      <c r="S8" s="147"/>
      <c r="T8" s="162"/>
      <c r="U8" s="78"/>
      <c r="V8" s="154"/>
      <c r="W8" s="78"/>
      <c r="X8" s="78"/>
      <c r="Y8" s="147"/>
      <c r="Z8" s="94">
        <f aca="true" t="shared" si="0" ref="Z8:Z39">+(H8)+(K8)+(N8)+(Q8)+(T8)+(W8)</f>
        <v>3</v>
      </c>
      <c r="AA8" s="73">
        <f aca="true" t="shared" si="1" ref="AA8:AA39">+(I8)+(L8)+(O8)+(R8)+(U8)+(X8)</f>
        <v>6</v>
      </c>
      <c r="AB8" s="705">
        <f>SUM(Z8:Z11)</f>
        <v>42</v>
      </c>
      <c r="AC8" s="705">
        <f>SUM(AA8:AA11)</f>
        <v>33</v>
      </c>
      <c r="AD8" s="713">
        <f>+(AB8)/((AB8)+(AC8))</f>
        <v>0.56</v>
      </c>
      <c r="AE8" s="705">
        <f>SUM(AB8:AB21)/(SUM(AB8:AC21))</f>
        <v>0.5598455598455598</v>
      </c>
      <c r="AF8" s="97">
        <f aca="true" t="shared" si="2" ref="AF8:AF39">+(G8)+(J8)+(M8)+(P8)+(S8)+(V8)+(Y8)</f>
        <v>1</v>
      </c>
      <c r="AG8" s="679">
        <f>SUM(AF8:AF11)</f>
        <v>9</v>
      </c>
      <c r="AH8" s="691">
        <f>SUM(AF8:AF14)</f>
        <v>15</v>
      </c>
      <c r="AI8" s="691">
        <f>SUM(AH8:AH21)</f>
        <v>31</v>
      </c>
      <c r="AJ8" s="701">
        <f>RANK(AI8,AI$8:AI$133)</f>
        <v>4</v>
      </c>
      <c r="AL8" s="1" t="s">
        <v>102</v>
      </c>
      <c r="AM8" s="74" t="s">
        <v>38</v>
      </c>
      <c r="AN8" s="9">
        <f>AI8</f>
        <v>31</v>
      </c>
      <c r="AO8" s="222">
        <f>AE8</f>
        <v>0.5598455598455598</v>
      </c>
      <c r="AP8" s="1">
        <f>RANK(AN8,AN$8:AN$16)</f>
        <v>4</v>
      </c>
      <c r="AQ8" s="9">
        <f>AH8</f>
        <v>15</v>
      </c>
      <c r="AR8" s="222"/>
      <c r="AS8" s="1">
        <f>RANK(AQ8,AQ$8:AQ$16)</f>
        <v>3</v>
      </c>
      <c r="AT8" s="9">
        <f>AH15</f>
        <v>16</v>
      </c>
      <c r="AU8" s="222"/>
      <c r="AV8" s="1">
        <f>RANK(AT8,AT$8:AT$16)</f>
        <v>3</v>
      </c>
    </row>
    <row r="9" spans="2:48" ht="13.5" customHeight="1" outlineLevel="1">
      <c r="B9" s="74" t="s">
        <v>76</v>
      </c>
      <c r="C9" s="73" t="s">
        <v>65</v>
      </c>
      <c r="D9" s="81">
        <v>2</v>
      </c>
      <c r="E9" s="203">
        <v>7</v>
      </c>
      <c r="F9" s="245" t="str">
        <f>'団体ＰＧ用'!F5</f>
        <v>酒井　・福田　</v>
      </c>
      <c r="G9" s="175">
        <v>1</v>
      </c>
      <c r="H9" s="351"/>
      <c r="I9" s="352"/>
      <c r="J9" s="353"/>
      <c r="K9" s="136">
        <v>6</v>
      </c>
      <c r="L9" s="136">
        <v>0</v>
      </c>
      <c r="M9" s="148">
        <v>1</v>
      </c>
      <c r="N9" s="163">
        <v>7</v>
      </c>
      <c r="O9" s="81">
        <v>6</v>
      </c>
      <c r="P9" s="155">
        <v>1</v>
      </c>
      <c r="Q9" s="81">
        <v>6</v>
      </c>
      <c r="R9" s="81">
        <v>4</v>
      </c>
      <c r="S9" s="148">
        <v>1</v>
      </c>
      <c r="T9" s="163">
        <v>6</v>
      </c>
      <c r="U9" s="81">
        <v>2</v>
      </c>
      <c r="V9" s="155">
        <v>1</v>
      </c>
      <c r="W9" s="81">
        <v>6</v>
      </c>
      <c r="X9" s="81">
        <v>7</v>
      </c>
      <c r="Y9" s="148">
        <v>0</v>
      </c>
      <c r="Z9" s="90">
        <f t="shared" si="0"/>
        <v>31</v>
      </c>
      <c r="AA9" s="81">
        <f t="shared" si="1"/>
        <v>19</v>
      </c>
      <c r="AB9" s="702"/>
      <c r="AC9" s="702"/>
      <c r="AD9" s="714"/>
      <c r="AE9" s="702"/>
      <c r="AF9" s="98">
        <f t="shared" si="2"/>
        <v>5</v>
      </c>
      <c r="AG9" s="680"/>
      <c r="AH9" s="672"/>
      <c r="AI9" s="672"/>
      <c r="AJ9" s="702"/>
      <c r="AL9" s="1" t="s">
        <v>103</v>
      </c>
      <c r="AM9" s="74" t="s">
        <v>50</v>
      </c>
      <c r="AN9" s="9">
        <f>AI22</f>
        <v>26</v>
      </c>
      <c r="AO9" s="222">
        <f>AE22</f>
        <v>0.4592274678111588</v>
      </c>
      <c r="AP9" s="1">
        <f aca="true" t="shared" si="3" ref="AP9:AP16">RANK(AN9,AN$8:AN$16)</f>
        <v>5</v>
      </c>
      <c r="AQ9" s="9">
        <f>AH22</f>
        <v>15</v>
      </c>
      <c r="AR9" s="222"/>
      <c r="AS9" s="1">
        <f aca="true" t="shared" si="4" ref="AS9:AS16">RANK(AQ9,AQ$8:AQ$16)</f>
        <v>3</v>
      </c>
      <c r="AT9" s="9">
        <f>AH29</f>
        <v>11</v>
      </c>
      <c r="AU9" s="222"/>
      <c r="AV9" s="1">
        <f aca="true" t="shared" si="5" ref="AV9:AV16">RANK(AT9,AT$8:AT$16)</f>
        <v>7</v>
      </c>
    </row>
    <row r="10" spans="2:48" ht="13.5" customHeight="1" outlineLevel="1">
      <c r="B10" s="74" t="s">
        <v>76</v>
      </c>
      <c r="C10" s="73" t="s">
        <v>65</v>
      </c>
      <c r="D10" s="81">
        <v>3</v>
      </c>
      <c r="E10" s="203">
        <v>12</v>
      </c>
      <c r="F10" s="245" t="str">
        <f>'団体ＰＧ用'!F6</f>
        <v>広瀬　・貝野　</v>
      </c>
      <c r="G10" s="175">
        <v>1</v>
      </c>
      <c r="H10" s="351"/>
      <c r="I10" s="352"/>
      <c r="J10" s="353"/>
      <c r="K10" s="136"/>
      <c r="L10" s="136"/>
      <c r="M10" s="148"/>
      <c r="N10" s="163"/>
      <c r="O10" s="81"/>
      <c r="P10" s="155"/>
      <c r="Q10" s="81"/>
      <c r="R10" s="81"/>
      <c r="S10" s="148"/>
      <c r="T10" s="163"/>
      <c r="U10" s="81"/>
      <c r="V10" s="155"/>
      <c r="W10" s="81"/>
      <c r="X10" s="81"/>
      <c r="Y10" s="148"/>
      <c r="Z10" s="90">
        <f t="shared" si="0"/>
        <v>0</v>
      </c>
      <c r="AA10" s="81">
        <f t="shared" si="1"/>
        <v>0</v>
      </c>
      <c r="AB10" s="702"/>
      <c r="AC10" s="702"/>
      <c r="AD10" s="714"/>
      <c r="AE10" s="702"/>
      <c r="AF10" s="98">
        <f t="shared" si="2"/>
        <v>1</v>
      </c>
      <c r="AG10" s="680"/>
      <c r="AH10" s="672"/>
      <c r="AI10" s="672"/>
      <c r="AJ10" s="702"/>
      <c r="AK10" s="3"/>
      <c r="AL10" s="1" t="s">
        <v>104</v>
      </c>
      <c r="AM10" s="74" t="s">
        <v>46</v>
      </c>
      <c r="AN10" s="9">
        <f>AI36</f>
        <v>21</v>
      </c>
      <c r="AO10" s="222">
        <f>AE36</f>
        <v>0.42134831460674155</v>
      </c>
      <c r="AP10" s="1">
        <f t="shared" si="3"/>
        <v>7</v>
      </c>
      <c r="AQ10" s="9">
        <f>AH36</f>
        <v>12</v>
      </c>
      <c r="AR10" s="222"/>
      <c r="AS10" s="1">
        <f t="shared" si="4"/>
        <v>7</v>
      </c>
      <c r="AT10" s="9">
        <f>AH43</f>
        <v>9</v>
      </c>
      <c r="AU10" s="222"/>
      <c r="AV10" s="1">
        <f t="shared" si="5"/>
        <v>8</v>
      </c>
    </row>
    <row r="11" spans="2:48" ht="13.5" customHeight="1" outlineLevel="1">
      <c r="B11" s="74" t="s">
        <v>76</v>
      </c>
      <c r="C11" s="72" t="s">
        <v>65</v>
      </c>
      <c r="D11" s="72">
        <v>4</v>
      </c>
      <c r="E11" s="204">
        <v>24</v>
      </c>
      <c r="F11" s="242" t="str">
        <f>'団体ＰＧ用'!F7</f>
        <v>白杉　・石川　</v>
      </c>
      <c r="G11" s="133">
        <v>1</v>
      </c>
      <c r="H11" s="354">
        <v>6</v>
      </c>
      <c r="I11" s="355">
        <v>2</v>
      </c>
      <c r="J11" s="356">
        <v>1</v>
      </c>
      <c r="K11" s="13">
        <v>2</v>
      </c>
      <c r="L11" s="13">
        <v>6</v>
      </c>
      <c r="M11" s="69">
        <v>0</v>
      </c>
      <c r="N11" s="116"/>
      <c r="O11" s="72"/>
      <c r="P11" s="156"/>
      <c r="Q11" s="72"/>
      <c r="R11" s="72"/>
      <c r="S11" s="69"/>
      <c r="T11" s="116"/>
      <c r="U11" s="72"/>
      <c r="V11" s="156"/>
      <c r="W11" s="72"/>
      <c r="X11" s="72"/>
      <c r="Y11" s="69"/>
      <c r="Z11" s="91">
        <f t="shared" si="0"/>
        <v>8</v>
      </c>
      <c r="AA11" s="72">
        <f t="shared" si="1"/>
        <v>8</v>
      </c>
      <c r="AB11" s="703"/>
      <c r="AC11" s="703"/>
      <c r="AD11" s="715"/>
      <c r="AE11" s="702"/>
      <c r="AF11" s="99">
        <f t="shared" si="2"/>
        <v>2</v>
      </c>
      <c r="AG11" s="699"/>
      <c r="AH11" s="672"/>
      <c r="AI11" s="672"/>
      <c r="AJ11" s="702"/>
      <c r="AL11" s="1" t="s">
        <v>105</v>
      </c>
      <c r="AM11" s="74" t="s">
        <v>43</v>
      </c>
      <c r="AN11" s="9">
        <f>AI50</f>
        <v>32</v>
      </c>
      <c r="AO11" s="222">
        <f>AE50</f>
        <v>0.532608695652174</v>
      </c>
      <c r="AP11" s="1">
        <f t="shared" si="3"/>
        <v>3</v>
      </c>
      <c r="AQ11" s="9">
        <f>AH50</f>
        <v>17</v>
      </c>
      <c r="AR11" s="222"/>
      <c r="AS11" s="1">
        <f t="shared" si="4"/>
        <v>2</v>
      </c>
      <c r="AT11" s="9">
        <f>AH57</f>
        <v>15</v>
      </c>
      <c r="AU11" s="222"/>
      <c r="AV11" s="1">
        <f t="shared" si="5"/>
        <v>4</v>
      </c>
    </row>
    <row r="12" spans="2:48" ht="13.5" customHeight="1" outlineLevel="1">
      <c r="B12" s="74" t="s">
        <v>76</v>
      </c>
      <c r="C12" s="82" t="s">
        <v>68</v>
      </c>
      <c r="D12" s="83">
        <v>1</v>
      </c>
      <c r="E12" s="205">
        <v>1</v>
      </c>
      <c r="F12" s="241" t="str">
        <f>'団体ＰＧ用'!F8</f>
        <v>金　・山根　</v>
      </c>
      <c r="G12" s="176">
        <v>1</v>
      </c>
      <c r="H12" s="357"/>
      <c r="I12" s="358"/>
      <c r="J12" s="359"/>
      <c r="K12" s="139">
        <v>6</v>
      </c>
      <c r="L12" s="139">
        <v>3</v>
      </c>
      <c r="M12" s="149">
        <v>1</v>
      </c>
      <c r="N12" s="164">
        <v>6</v>
      </c>
      <c r="O12" s="83">
        <v>1</v>
      </c>
      <c r="P12" s="157">
        <v>1</v>
      </c>
      <c r="Q12" s="139">
        <v>6</v>
      </c>
      <c r="R12" s="139">
        <v>2</v>
      </c>
      <c r="S12" s="157">
        <v>1</v>
      </c>
      <c r="T12" s="138"/>
      <c r="U12" s="139"/>
      <c r="V12" s="157"/>
      <c r="W12" s="83"/>
      <c r="X12" s="83"/>
      <c r="Y12" s="149"/>
      <c r="Z12" s="92">
        <f t="shared" si="0"/>
        <v>18</v>
      </c>
      <c r="AA12" s="83">
        <f t="shared" si="1"/>
        <v>6</v>
      </c>
      <c r="AB12" s="701">
        <f>SUM(Z12:Z13)</f>
        <v>19</v>
      </c>
      <c r="AC12" s="701">
        <f>SUM(AA12:AA13)</f>
        <v>12</v>
      </c>
      <c r="AD12" s="701">
        <f>+(AB12)/((AB12)+(AC12))</f>
        <v>0.6129032258064516</v>
      </c>
      <c r="AE12" s="702"/>
      <c r="AF12" s="100">
        <f t="shared" si="2"/>
        <v>4</v>
      </c>
      <c r="AG12" s="700">
        <f>SUM(AF12:AF13)</f>
        <v>5</v>
      </c>
      <c r="AH12" s="672"/>
      <c r="AI12" s="672"/>
      <c r="AJ12" s="702"/>
      <c r="AL12" s="1" t="s">
        <v>106</v>
      </c>
      <c r="AM12" s="74" t="s">
        <v>41</v>
      </c>
      <c r="AN12" s="9">
        <f>AI64</f>
        <v>26</v>
      </c>
      <c r="AO12" s="222">
        <f>AE64</f>
        <v>0.4972375690607735</v>
      </c>
      <c r="AP12" s="1">
        <f t="shared" si="3"/>
        <v>5</v>
      </c>
      <c r="AQ12" s="9">
        <f>AH64</f>
        <v>14</v>
      </c>
      <c r="AR12" s="222"/>
      <c r="AS12" s="1">
        <f t="shared" si="4"/>
        <v>5</v>
      </c>
      <c r="AT12" s="9">
        <f>AH71</f>
        <v>12</v>
      </c>
      <c r="AU12" s="222"/>
      <c r="AV12" s="1">
        <f t="shared" si="5"/>
        <v>5</v>
      </c>
    </row>
    <row r="13" spans="2:48" ht="13.5" customHeight="1" outlineLevel="1">
      <c r="B13" s="74" t="s">
        <v>76</v>
      </c>
      <c r="C13" s="72" t="s">
        <v>67</v>
      </c>
      <c r="D13" s="85">
        <v>2</v>
      </c>
      <c r="E13" s="206">
        <v>12</v>
      </c>
      <c r="F13" s="246" t="str">
        <f>'団体ＰＧ用'!F9</f>
        <v>浜口　・奥野　</v>
      </c>
      <c r="G13" s="177">
        <v>1</v>
      </c>
      <c r="H13" s="360">
        <v>1</v>
      </c>
      <c r="I13" s="361">
        <v>6</v>
      </c>
      <c r="J13" s="362">
        <v>0</v>
      </c>
      <c r="K13" s="141"/>
      <c r="L13" s="141"/>
      <c r="M13" s="150"/>
      <c r="N13" s="165"/>
      <c r="O13" s="85"/>
      <c r="P13" s="158"/>
      <c r="Q13" s="86"/>
      <c r="R13" s="86"/>
      <c r="S13" s="86"/>
      <c r="T13" s="140"/>
      <c r="U13" s="141"/>
      <c r="V13" s="158"/>
      <c r="W13" s="85"/>
      <c r="X13" s="85"/>
      <c r="Y13" s="150"/>
      <c r="Z13" s="93">
        <f t="shared" si="0"/>
        <v>1</v>
      </c>
      <c r="AA13" s="85">
        <f t="shared" si="1"/>
        <v>6</v>
      </c>
      <c r="AB13" s="703"/>
      <c r="AC13" s="703"/>
      <c r="AD13" s="703"/>
      <c r="AE13" s="702"/>
      <c r="AF13" s="101">
        <f t="shared" si="2"/>
        <v>1</v>
      </c>
      <c r="AG13" s="699"/>
      <c r="AH13" s="672"/>
      <c r="AI13" s="672"/>
      <c r="AJ13" s="702"/>
      <c r="AL13" s="1" t="s">
        <v>107</v>
      </c>
      <c r="AM13" s="74" t="s">
        <v>39</v>
      </c>
      <c r="AN13" s="9">
        <f>AI78</f>
        <v>15</v>
      </c>
      <c r="AO13" s="222">
        <f>AE78</f>
        <v>0.3548387096774194</v>
      </c>
      <c r="AP13" s="1">
        <f t="shared" si="3"/>
        <v>9</v>
      </c>
      <c r="AQ13" s="9">
        <f>AH78</f>
        <v>8</v>
      </c>
      <c r="AR13" s="222"/>
      <c r="AS13" s="1">
        <f t="shared" si="4"/>
        <v>9</v>
      </c>
      <c r="AT13" s="9">
        <f>AH85</f>
        <v>7</v>
      </c>
      <c r="AU13" s="222"/>
      <c r="AV13" s="1">
        <f t="shared" si="5"/>
        <v>9</v>
      </c>
    </row>
    <row r="14" spans="2:48" ht="13.5" customHeight="1" outlineLevel="1">
      <c r="B14" s="74" t="s">
        <v>76</v>
      </c>
      <c r="C14" s="72" t="s">
        <v>69</v>
      </c>
      <c r="D14" s="72">
        <v>1</v>
      </c>
      <c r="E14" s="204">
        <v>4</v>
      </c>
      <c r="F14" s="242" t="str">
        <f>'団体ＰＧ用'!F10</f>
        <v>辻本　・豊山　</v>
      </c>
      <c r="G14" s="133">
        <v>1</v>
      </c>
      <c r="H14" s="354"/>
      <c r="I14" s="355"/>
      <c r="J14" s="356"/>
      <c r="K14" s="13">
        <v>4</v>
      </c>
      <c r="L14" s="13">
        <v>6</v>
      </c>
      <c r="M14" s="69">
        <v>0</v>
      </c>
      <c r="N14" s="166"/>
      <c r="O14" s="76"/>
      <c r="P14" s="167"/>
      <c r="Q14" s="76"/>
      <c r="R14" s="76"/>
      <c r="S14" s="76"/>
      <c r="T14" s="137"/>
      <c r="U14" s="13"/>
      <c r="V14" s="156"/>
      <c r="W14" s="72"/>
      <c r="X14" s="72"/>
      <c r="Y14" s="69"/>
      <c r="Z14" s="108">
        <f t="shared" si="0"/>
        <v>4</v>
      </c>
      <c r="AA14" s="114">
        <f t="shared" si="1"/>
        <v>6</v>
      </c>
      <c r="AB14" s="108">
        <f>SUM(Z14)</f>
        <v>4</v>
      </c>
      <c r="AC14" s="108">
        <f>SUM(AA14)</f>
        <v>6</v>
      </c>
      <c r="AD14" s="146">
        <f>+(AB14)/((AB8)+(AC14))</f>
        <v>0.08333333333333333</v>
      </c>
      <c r="AE14" s="702"/>
      <c r="AF14" s="146">
        <f t="shared" si="2"/>
        <v>1</v>
      </c>
      <c r="AG14" s="108">
        <f>SUM(AF14)</f>
        <v>1</v>
      </c>
      <c r="AH14" s="704"/>
      <c r="AI14" s="672"/>
      <c r="AJ14" s="702"/>
      <c r="AL14" s="1" t="s">
        <v>108</v>
      </c>
      <c r="AM14" s="74" t="s">
        <v>45</v>
      </c>
      <c r="AN14" s="9">
        <f>AI92</f>
        <v>36</v>
      </c>
      <c r="AO14" s="222">
        <f>AE92</f>
        <v>0.57</v>
      </c>
      <c r="AP14" s="1">
        <f t="shared" si="3"/>
        <v>2</v>
      </c>
      <c r="AQ14" s="9">
        <f>AH92</f>
        <v>19</v>
      </c>
      <c r="AR14" s="222"/>
      <c r="AS14" s="1">
        <f t="shared" si="4"/>
        <v>1</v>
      </c>
      <c r="AT14" s="9">
        <f>AH99</f>
        <v>17</v>
      </c>
      <c r="AU14" s="222"/>
      <c r="AV14" s="1">
        <f t="shared" si="5"/>
        <v>2</v>
      </c>
    </row>
    <row r="15" spans="2:48" ht="13.5" customHeight="1" outlineLevel="1">
      <c r="B15" s="74" t="s">
        <v>76</v>
      </c>
      <c r="C15" s="82" t="s">
        <v>56</v>
      </c>
      <c r="D15" s="73">
        <v>1</v>
      </c>
      <c r="E15" s="207">
        <v>1</v>
      </c>
      <c r="F15" s="243" t="str">
        <f>'団体ＰＧ用'!F11</f>
        <v>黒住　・山崎　</v>
      </c>
      <c r="G15" s="132">
        <v>1</v>
      </c>
      <c r="H15" s="363"/>
      <c r="I15" s="364"/>
      <c r="J15" s="365"/>
      <c r="K15" s="4">
        <v>6</v>
      </c>
      <c r="L15" s="4">
        <v>0</v>
      </c>
      <c r="M15" s="70">
        <v>1</v>
      </c>
      <c r="N15" s="117">
        <v>6</v>
      </c>
      <c r="O15" s="73">
        <v>0</v>
      </c>
      <c r="P15" s="159">
        <v>1</v>
      </c>
      <c r="Q15" s="73">
        <v>6</v>
      </c>
      <c r="R15" s="73">
        <v>2</v>
      </c>
      <c r="S15" s="70">
        <v>1</v>
      </c>
      <c r="T15" s="142">
        <v>5</v>
      </c>
      <c r="U15" s="4">
        <v>7</v>
      </c>
      <c r="V15" s="159">
        <v>0</v>
      </c>
      <c r="W15" s="73"/>
      <c r="X15" s="73"/>
      <c r="Y15" s="70"/>
      <c r="Z15" s="94">
        <f t="shared" si="0"/>
        <v>23</v>
      </c>
      <c r="AA15" s="73">
        <f t="shared" si="1"/>
        <v>9</v>
      </c>
      <c r="AB15" s="702">
        <f>SUM(Z15:Z18)</f>
        <v>50</v>
      </c>
      <c r="AC15" s="702">
        <f>SUM(AA15:AA18)</f>
        <v>35</v>
      </c>
      <c r="AD15" s="702">
        <f>+(AB15)/((AB15)+(AC15))</f>
        <v>0.5882352941176471</v>
      </c>
      <c r="AE15" s="702"/>
      <c r="AF15" s="102">
        <f t="shared" si="2"/>
        <v>4</v>
      </c>
      <c r="AG15" s="680">
        <f>SUM(AF15:AF18)</f>
        <v>10</v>
      </c>
      <c r="AH15" s="672">
        <f>SUM(AF15:AF21)</f>
        <v>16</v>
      </c>
      <c r="AI15" s="672"/>
      <c r="AJ15" s="702"/>
      <c r="AL15" s="1" t="s">
        <v>109</v>
      </c>
      <c r="AM15" s="74" t="s">
        <v>42</v>
      </c>
      <c r="AN15" s="9">
        <f>AI106</f>
        <v>41</v>
      </c>
      <c r="AO15" s="222">
        <f>AE106</f>
        <v>0.6066176470588235</v>
      </c>
      <c r="AP15" s="1">
        <f t="shared" si="3"/>
        <v>1</v>
      </c>
      <c r="AQ15" s="9">
        <f>AH106</f>
        <v>13</v>
      </c>
      <c r="AR15" s="222"/>
      <c r="AS15" s="1">
        <f t="shared" si="4"/>
        <v>6</v>
      </c>
      <c r="AT15" s="9">
        <f>AH113</f>
        <v>28</v>
      </c>
      <c r="AU15" s="222"/>
      <c r="AV15" s="1">
        <f t="shared" si="5"/>
        <v>1</v>
      </c>
    </row>
    <row r="16" spans="2:48" ht="13.5" customHeight="1" outlineLevel="1">
      <c r="B16" s="74" t="s">
        <v>76</v>
      </c>
      <c r="C16" s="73" t="s">
        <v>66</v>
      </c>
      <c r="D16" s="81">
        <v>2</v>
      </c>
      <c r="E16" s="203">
        <v>32</v>
      </c>
      <c r="F16" s="534" t="s">
        <v>460</v>
      </c>
      <c r="G16" s="175">
        <v>1</v>
      </c>
      <c r="H16" s="351"/>
      <c r="I16" s="352"/>
      <c r="J16" s="353"/>
      <c r="K16" s="136">
        <v>6</v>
      </c>
      <c r="L16" s="136">
        <v>1</v>
      </c>
      <c r="M16" s="148">
        <v>1</v>
      </c>
      <c r="N16" s="163">
        <v>3</v>
      </c>
      <c r="O16" s="81">
        <v>6</v>
      </c>
      <c r="P16" s="155">
        <v>0</v>
      </c>
      <c r="Q16" s="81"/>
      <c r="R16" s="81"/>
      <c r="S16" s="148"/>
      <c r="T16" s="135"/>
      <c r="U16" s="136"/>
      <c r="V16" s="155"/>
      <c r="W16" s="81"/>
      <c r="X16" s="81"/>
      <c r="Y16" s="148"/>
      <c r="Z16" s="90">
        <f t="shared" si="0"/>
        <v>9</v>
      </c>
      <c r="AA16" s="81">
        <f t="shared" si="1"/>
        <v>7</v>
      </c>
      <c r="AB16" s="702"/>
      <c r="AC16" s="702"/>
      <c r="AD16" s="702"/>
      <c r="AE16" s="702"/>
      <c r="AF16" s="98">
        <f t="shared" si="2"/>
        <v>2</v>
      </c>
      <c r="AG16" s="680"/>
      <c r="AH16" s="672"/>
      <c r="AI16" s="672"/>
      <c r="AJ16" s="702"/>
      <c r="AL16" s="7" t="s">
        <v>110</v>
      </c>
      <c r="AM16" s="75" t="s">
        <v>40</v>
      </c>
      <c r="AN16" s="8">
        <f>AI120</f>
        <v>21</v>
      </c>
      <c r="AO16" s="223">
        <f>AE120</f>
        <v>0.39759036144578314</v>
      </c>
      <c r="AP16" s="7">
        <f t="shared" si="3"/>
        <v>7</v>
      </c>
      <c r="AQ16" s="8">
        <f>AH120</f>
        <v>9</v>
      </c>
      <c r="AR16" s="223"/>
      <c r="AS16" s="7">
        <f t="shared" si="4"/>
        <v>8</v>
      </c>
      <c r="AT16" s="8">
        <f>AH127</f>
        <v>12</v>
      </c>
      <c r="AU16" s="223"/>
      <c r="AV16" s="7">
        <f t="shared" si="5"/>
        <v>5</v>
      </c>
    </row>
    <row r="17" spans="2:47" ht="13.5" customHeight="1" outlineLevel="1">
      <c r="B17" s="74" t="s">
        <v>76</v>
      </c>
      <c r="C17" s="73" t="s">
        <v>66</v>
      </c>
      <c r="D17" s="81">
        <v>3</v>
      </c>
      <c r="E17" s="203">
        <v>21</v>
      </c>
      <c r="F17" s="245" t="str">
        <f>'団体ＰＧ用'!F13</f>
        <v>鈴木　・廣戸　</v>
      </c>
      <c r="G17" s="175">
        <v>1</v>
      </c>
      <c r="H17" s="351"/>
      <c r="I17" s="352"/>
      <c r="J17" s="353"/>
      <c r="K17" s="136">
        <v>6</v>
      </c>
      <c r="L17" s="136">
        <v>4</v>
      </c>
      <c r="M17" s="148">
        <v>1</v>
      </c>
      <c r="N17" s="163">
        <v>4</v>
      </c>
      <c r="O17" s="81">
        <v>6</v>
      </c>
      <c r="P17" s="155">
        <v>0</v>
      </c>
      <c r="Q17" s="81"/>
      <c r="R17" s="81"/>
      <c r="S17" s="148"/>
      <c r="T17" s="135"/>
      <c r="U17" s="136"/>
      <c r="V17" s="155"/>
      <c r="W17" s="81"/>
      <c r="X17" s="81"/>
      <c r="Y17" s="148"/>
      <c r="Z17" s="90">
        <f t="shared" si="0"/>
        <v>10</v>
      </c>
      <c r="AA17" s="81">
        <f t="shared" si="1"/>
        <v>10</v>
      </c>
      <c r="AB17" s="702"/>
      <c r="AC17" s="702"/>
      <c r="AD17" s="702"/>
      <c r="AE17" s="702"/>
      <c r="AF17" s="98">
        <f t="shared" si="2"/>
        <v>2</v>
      </c>
      <c r="AG17" s="680"/>
      <c r="AH17" s="672"/>
      <c r="AI17" s="672"/>
      <c r="AJ17" s="702"/>
      <c r="AM17" s="23"/>
      <c r="AO17" s="224"/>
      <c r="AR17" s="224"/>
      <c r="AU17" s="224"/>
    </row>
    <row r="18" spans="2:47" ht="13.5" customHeight="1" outlineLevel="1">
      <c r="B18" s="74" t="s">
        <v>76</v>
      </c>
      <c r="C18" s="72" t="s">
        <v>66</v>
      </c>
      <c r="D18" s="72">
        <v>4</v>
      </c>
      <c r="E18" s="204">
        <v>11</v>
      </c>
      <c r="F18" s="253" t="str">
        <f>'団体ＰＧ用'!F14</f>
        <v>川神　・藤原　</v>
      </c>
      <c r="G18" s="133">
        <v>1</v>
      </c>
      <c r="H18" s="354">
        <v>6</v>
      </c>
      <c r="I18" s="355">
        <v>3</v>
      </c>
      <c r="J18" s="356">
        <v>1</v>
      </c>
      <c r="K18" s="13">
        <v>2</v>
      </c>
      <c r="L18" s="13">
        <v>6</v>
      </c>
      <c r="M18" s="69">
        <v>0</v>
      </c>
      <c r="N18" s="116"/>
      <c r="O18" s="72"/>
      <c r="P18" s="156"/>
      <c r="Q18" s="72"/>
      <c r="R18" s="72"/>
      <c r="S18" s="69"/>
      <c r="T18" s="137"/>
      <c r="U18" s="13"/>
      <c r="V18" s="156"/>
      <c r="W18" s="72"/>
      <c r="X18" s="72"/>
      <c r="Y18" s="69"/>
      <c r="Z18" s="91">
        <f t="shared" si="0"/>
        <v>8</v>
      </c>
      <c r="AA18" s="72">
        <f t="shared" si="1"/>
        <v>9</v>
      </c>
      <c r="AB18" s="703"/>
      <c r="AC18" s="703"/>
      <c r="AD18" s="703"/>
      <c r="AE18" s="702"/>
      <c r="AF18" s="99">
        <f t="shared" si="2"/>
        <v>2</v>
      </c>
      <c r="AG18" s="699"/>
      <c r="AH18" s="672"/>
      <c r="AI18" s="672"/>
      <c r="AJ18" s="702"/>
      <c r="AM18" s="109" t="s">
        <v>85</v>
      </c>
      <c r="AO18" s="224"/>
      <c r="AR18" s="224"/>
      <c r="AU18" s="224"/>
    </row>
    <row r="19" spans="2:48" ht="13.5" customHeight="1" outlineLevel="1">
      <c r="B19" s="74" t="s">
        <v>76</v>
      </c>
      <c r="C19" s="82" t="s">
        <v>71</v>
      </c>
      <c r="D19" s="83">
        <v>1</v>
      </c>
      <c r="E19" s="205">
        <v>5</v>
      </c>
      <c r="F19" s="258" t="str">
        <f>'団体ＰＧ用'!F15</f>
        <v>田中　・岡田　</v>
      </c>
      <c r="G19" s="176">
        <v>1</v>
      </c>
      <c r="H19" s="357"/>
      <c r="I19" s="358"/>
      <c r="J19" s="359"/>
      <c r="K19" s="139">
        <v>6</v>
      </c>
      <c r="L19" s="139">
        <v>4</v>
      </c>
      <c r="M19" s="149">
        <v>1</v>
      </c>
      <c r="N19" s="164">
        <v>6</v>
      </c>
      <c r="O19" s="83">
        <v>0</v>
      </c>
      <c r="P19" s="157">
        <v>1</v>
      </c>
      <c r="Q19" s="139">
        <v>7</v>
      </c>
      <c r="R19" s="139">
        <v>5</v>
      </c>
      <c r="S19" s="545">
        <v>1</v>
      </c>
      <c r="T19" s="138">
        <v>2</v>
      </c>
      <c r="U19" s="139">
        <v>6</v>
      </c>
      <c r="V19" s="157">
        <v>0</v>
      </c>
      <c r="W19" s="83"/>
      <c r="X19" s="83"/>
      <c r="Y19" s="149"/>
      <c r="Z19" s="92">
        <f t="shared" si="0"/>
        <v>21</v>
      </c>
      <c r="AA19" s="83">
        <f t="shared" si="1"/>
        <v>15</v>
      </c>
      <c r="AB19" s="701">
        <f>SUM(Z19:Z20)</f>
        <v>24</v>
      </c>
      <c r="AC19" s="701">
        <f>SUM(AA19:AA20)</f>
        <v>21</v>
      </c>
      <c r="AD19" s="701">
        <f>+(AB19)/((AB19)+(AC19))</f>
        <v>0.5333333333333333</v>
      </c>
      <c r="AE19" s="702"/>
      <c r="AF19" s="100">
        <f t="shared" si="2"/>
        <v>4</v>
      </c>
      <c r="AG19" s="700">
        <f>SUM(AF19:AF20)</f>
        <v>5</v>
      </c>
      <c r="AH19" s="672"/>
      <c r="AI19" s="672"/>
      <c r="AJ19" s="702"/>
      <c r="AL19" s="6"/>
      <c r="AM19" s="6"/>
      <c r="AN19" s="8" t="s">
        <v>89</v>
      </c>
      <c r="AO19" s="223" t="s">
        <v>99</v>
      </c>
      <c r="AP19" s="7" t="s">
        <v>53</v>
      </c>
      <c r="AQ19" s="8" t="s">
        <v>91</v>
      </c>
      <c r="AR19" s="223" t="s">
        <v>99</v>
      </c>
      <c r="AS19" s="7" t="s">
        <v>53</v>
      </c>
      <c r="AT19" s="8" t="s">
        <v>90</v>
      </c>
      <c r="AU19" s="223" t="s">
        <v>99</v>
      </c>
      <c r="AV19" s="7" t="s">
        <v>53</v>
      </c>
    </row>
    <row r="20" spans="2:48" ht="13.5" customHeight="1" outlineLevel="1">
      <c r="B20" s="74" t="s">
        <v>76</v>
      </c>
      <c r="C20" s="72" t="s">
        <v>70</v>
      </c>
      <c r="D20" s="85">
        <v>2</v>
      </c>
      <c r="E20" s="206">
        <v>17</v>
      </c>
      <c r="F20" s="242" t="str">
        <f>'団体ＰＧ用'!F16</f>
        <v>村木　・佐々木　</v>
      </c>
      <c r="G20" s="177">
        <v>1</v>
      </c>
      <c r="H20" s="360"/>
      <c r="I20" s="361"/>
      <c r="J20" s="362"/>
      <c r="K20" s="141">
        <v>3</v>
      </c>
      <c r="L20" s="141">
        <v>6</v>
      </c>
      <c r="M20" s="150">
        <v>0</v>
      </c>
      <c r="N20" s="165"/>
      <c r="O20" s="85"/>
      <c r="P20" s="158"/>
      <c r="Q20" s="86"/>
      <c r="R20" s="86"/>
      <c r="S20" s="86"/>
      <c r="T20" s="140"/>
      <c r="U20" s="141"/>
      <c r="V20" s="158"/>
      <c r="W20" s="85"/>
      <c r="X20" s="85"/>
      <c r="Y20" s="150"/>
      <c r="Z20" s="93">
        <f t="shared" si="0"/>
        <v>3</v>
      </c>
      <c r="AA20" s="85">
        <f t="shared" si="1"/>
        <v>6</v>
      </c>
      <c r="AB20" s="703"/>
      <c r="AC20" s="703"/>
      <c r="AD20" s="703"/>
      <c r="AE20" s="702"/>
      <c r="AF20" s="101">
        <f t="shared" si="2"/>
        <v>1</v>
      </c>
      <c r="AG20" s="699"/>
      <c r="AH20" s="672"/>
      <c r="AI20" s="672"/>
      <c r="AJ20" s="702"/>
      <c r="AL20" s="1" t="s">
        <v>102</v>
      </c>
      <c r="AM20" s="74" t="s">
        <v>38</v>
      </c>
      <c r="AN20" s="9">
        <f>AG8</f>
        <v>9</v>
      </c>
      <c r="AO20" s="222">
        <f>AD8</f>
        <v>0.56</v>
      </c>
      <c r="AP20" s="1">
        <f>RANK(AN20,AN$20:AN$28)</f>
        <v>3</v>
      </c>
      <c r="AQ20" s="9">
        <f>AG12</f>
        <v>5</v>
      </c>
      <c r="AR20" s="222">
        <f>AD12</f>
        <v>0.6129032258064516</v>
      </c>
      <c r="AS20" s="1">
        <f>RANK(AQ20,AQ$20:AQ$28)</f>
        <v>2</v>
      </c>
      <c r="AT20" s="9">
        <f>AG14</f>
        <v>1</v>
      </c>
      <c r="AU20" s="222">
        <f>AD14</f>
        <v>0.08333333333333333</v>
      </c>
      <c r="AV20" s="1">
        <f>RANK(AT20,AT$20:AT$28)</f>
        <v>5</v>
      </c>
    </row>
    <row r="21" spans="2:48" ht="13.5" customHeight="1" outlineLevel="1" thickBot="1">
      <c r="B21" s="88" t="s">
        <v>76</v>
      </c>
      <c r="C21" s="10" t="s">
        <v>72</v>
      </c>
      <c r="D21" s="10">
        <v>1</v>
      </c>
      <c r="E21" s="208">
        <v>9</v>
      </c>
      <c r="F21" s="247" t="str">
        <f>'団体ＰＧ用'!F17</f>
        <v>真田　・中垣　</v>
      </c>
      <c r="G21" s="178">
        <v>1</v>
      </c>
      <c r="H21" s="366"/>
      <c r="I21" s="367"/>
      <c r="J21" s="368"/>
      <c r="K21" s="144">
        <v>6</v>
      </c>
      <c r="L21" s="144">
        <v>7</v>
      </c>
      <c r="M21" s="151">
        <v>0</v>
      </c>
      <c r="N21" s="168"/>
      <c r="O21" s="79"/>
      <c r="P21" s="169"/>
      <c r="Q21" s="79"/>
      <c r="R21" s="79"/>
      <c r="S21" s="79"/>
      <c r="T21" s="143"/>
      <c r="U21" s="144"/>
      <c r="V21" s="160"/>
      <c r="W21" s="10"/>
      <c r="X21" s="10"/>
      <c r="Y21" s="151"/>
      <c r="Z21" s="11">
        <f t="shared" si="0"/>
        <v>6</v>
      </c>
      <c r="AA21" s="10">
        <f t="shared" si="1"/>
        <v>7</v>
      </c>
      <c r="AB21" s="91">
        <f>SUM(Z21)</f>
        <v>6</v>
      </c>
      <c r="AC21" s="91">
        <f>SUM(AA21)</f>
        <v>7</v>
      </c>
      <c r="AD21" s="91">
        <f>+(AB21)/((AB15)+(AC21))</f>
        <v>0.10526315789473684</v>
      </c>
      <c r="AE21" s="706"/>
      <c r="AF21" s="103">
        <f t="shared" si="2"/>
        <v>1</v>
      </c>
      <c r="AG21" s="107">
        <f>SUM(AF21)</f>
        <v>1</v>
      </c>
      <c r="AH21" s="698"/>
      <c r="AI21" s="698"/>
      <c r="AJ21" s="703"/>
      <c r="AL21" s="1" t="s">
        <v>103</v>
      </c>
      <c r="AM21" s="74" t="s">
        <v>50</v>
      </c>
      <c r="AN21" s="9">
        <f>AG22</f>
        <v>6</v>
      </c>
      <c r="AO21" s="222">
        <f>AD22</f>
        <v>0.40816326530612246</v>
      </c>
      <c r="AP21" s="1">
        <f aca="true" t="shared" si="6" ref="AP21:AP28">RANK(AN21,AN$20:AN$28)</f>
        <v>6</v>
      </c>
      <c r="AQ21" s="9">
        <f>AG26</f>
        <v>6</v>
      </c>
      <c r="AR21" s="222">
        <f>AD26</f>
        <v>0.5172413793103449</v>
      </c>
      <c r="AS21" s="1">
        <f aca="true" t="shared" si="7" ref="AS21:AS28">RANK(AQ21,AQ$20:AQ$28)</f>
        <v>1</v>
      </c>
      <c r="AT21" s="9">
        <f>AG28</f>
        <v>3</v>
      </c>
      <c r="AU21" s="222">
        <f>AD28</f>
        <v>0.42857142857142855</v>
      </c>
      <c r="AV21" s="1">
        <f aca="true" t="shared" si="8" ref="AV21:AV28">RANK(AT21,AT$20:AT$28)</f>
        <v>2</v>
      </c>
    </row>
    <row r="22" spans="2:48" ht="13.5" outlineLevel="1">
      <c r="B22" s="87" t="s">
        <v>50</v>
      </c>
      <c r="C22" s="78" t="s">
        <v>55</v>
      </c>
      <c r="D22" s="78">
        <v>1</v>
      </c>
      <c r="E22" s="228">
        <v>18</v>
      </c>
      <c r="F22" s="236" t="str">
        <f>'団体ＰＧ用'!F18</f>
        <v>千古　・橘　</v>
      </c>
      <c r="G22" s="174">
        <v>1</v>
      </c>
      <c r="H22" s="348"/>
      <c r="I22" s="349"/>
      <c r="J22" s="350"/>
      <c r="K22" s="134">
        <v>2</v>
      </c>
      <c r="L22" s="134">
        <v>6</v>
      </c>
      <c r="M22" s="147">
        <v>0</v>
      </c>
      <c r="N22" s="162"/>
      <c r="O22" s="78"/>
      <c r="P22" s="154"/>
      <c r="Q22" s="78"/>
      <c r="R22" s="78"/>
      <c r="S22" s="147"/>
      <c r="T22" s="162"/>
      <c r="U22" s="78"/>
      <c r="V22" s="154"/>
      <c r="W22" s="78"/>
      <c r="X22" s="78"/>
      <c r="Y22" s="147"/>
      <c r="Z22" s="94">
        <f t="shared" si="0"/>
        <v>2</v>
      </c>
      <c r="AA22" s="73">
        <f t="shared" si="1"/>
        <v>6</v>
      </c>
      <c r="AB22" s="705">
        <f>SUM(Z22:Z25)</f>
        <v>20</v>
      </c>
      <c r="AC22" s="705">
        <f>SUM(AA22:AA25)</f>
        <v>29</v>
      </c>
      <c r="AD22" s="705">
        <f>+(AB22)/((AB22)+(AC22))</f>
        <v>0.40816326530612246</v>
      </c>
      <c r="AE22" s="705">
        <f>SUM(AB22:AB35)/(SUM(AB22:AC35))</f>
        <v>0.4592274678111588</v>
      </c>
      <c r="AF22" s="97">
        <f t="shared" si="2"/>
        <v>1</v>
      </c>
      <c r="AG22" s="679">
        <f>SUM(AF22:AF25)</f>
        <v>6</v>
      </c>
      <c r="AH22" s="691">
        <f>SUM(AF22:AF28)</f>
        <v>15</v>
      </c>
      <c r="AI22" s="691">
        <f>SUM(AH22:AH35)</f>
        <v>26</v>
      </c>
      <c r="AJ22" s="701">
        <f>RANK(AI22,AI$8:AI$133)</f>
        <v>5</v>
      </c>
      <c r="AL22" s="1" t="s">
        <v>104</v>
      </c>
      <c r="AM22" s="74" t="s">
        <v>46</v>
      </c>
      <c r="AN22" s="9">
        <f>AG36</f>
        <v>8</v>
      </c>
      <c r="AO22" s="222">
        <f>AD36</f>
        <v>0.5344827586206896</v>
      </c>
      <c r="AP22" s="1">
        <f t="shared" si="6"/>
        <v>4</v>
      </c>
      <c r="AQ22" s="9">
        <f>AG40</f>
        <v>3</v>
      </c>
      <c r="AR22" s="222">
        <f>AD40</f>
        <v>0.4090909090909091</v>
      </c>
      <c r="AS22" s="1">
        <f t="shared" si="7"/>
        <v>5</v>
      </c>
      <c r="AT22" s="9">
        <f>AG42</f>
        <v>1</v>
      </c>
      <c r="AU22" s="222">
        <f>AD42</f>
        <v>0.05405405405405406</v>
      </c>
      <c r="AV22" s="1">
        <f t="shared" si="8"/>
        <v>5</v>
      </c>
    </row>
    <row r="23" spans="2:48" ht="13.5" customHeight="1" outlineLevel="1">
      <c r="B23" s="74" t="s">
        <v>84</v>
      </c>
      <c r="C23" s="73" t="s">
        <v>65</v>
      </c>
      <c r="D23" s="81">
        <v>2</v>
      </c>
      <c r="E23" s="229">
        <v>22</v>
      </c>
      <c r="F23" s="539" t="s">
        <v>465</v>
      </c>
      <c r="G23" s="175">
        <v>1</v>
      </c>
      <c r="H23" s="351"/>
      <c r="I23" s="352"/>
      <c r="J23" s="353"/>
      <c r="K23" s="136">
        <v>6</v>
      </c>
      <c r="L23" s="136">
        <v>2</v>
      </c>
      <c r="M23" s="148">
        <v>1</v>
      </c>
      <c r="N23" s="163">
        <v>2</v>
      </c>
      <c r="O23" s="81">
        <v>6</v>
      </c>
      <c r="P23" s="155">
        <v>0</v>
      </c>
      <c r="Q23" s="81"/>
      <c r="R23" s="81"/>
      <c r="S23" s="148"/>
      <c r="T23" s="163"/>
      <c r="U23" s="81"/>
      <c r="V23" s="155"/>
      <c r="W23" s="81"/>
      <c r="X23" s="81"/>
      <c r="Y23" s="148"/>
      <c r="Z23" s="90">
        <f t="shared" si="0"/>
        <v>8</v>
      </c>
      <c r="AA23" s="81">
        <f t="shared" si="1"/>
        <v>8</v>
      </c>
      <c r="AB23" s="702"/>
      <c r="AC23" s="702"/>
      <c r="AD23" s="702"/>
      <c r="AE23" s="702"/>
      <c r="AF23" s="98">
        <f t="shared" si="2"/>
        <v>2</v>
      </c>
      <c r="AG23" s="680"/>
      <c r="AH23" s="672"/>
      <c r="AI23" s="672"/>
      <c r="AJ23" s="702"/>
      <c r="AL23" s="1" t="s">
        <v>105</v>
      </c>
      <c r="AM23" s="74" t="s">
        <v>43</v>
      </c>
      <c r="AN23" s="9">
        <f>AG50</f>
        <v>11</v>
      </c>
      <c r="AO23" s="222">
        <f>AD50</f>
        <v>0.5851063829787234</v>
      </c>
      <c r="AP23" s="1">
        <f t="shared" si="6"/>
        <v>2</v>
      </c>
      <c r="AQ23" s="9">
        <f>AG54</f>
        <v>4</v>
      </c>
      <c r="AR23" s="222">
        <f>AD54</f>
        <v>0.5</v>
      </c>
      <c r="AS23" s="1">
        <f t="shared" si="7"/>
        <v>4</v>
      </c>
      <c r="AT23" s="9">
        <f>AG56</f>
        <v>2</v>
      </c>
      <c r="AU23" s="222">
        <f>AD56</f>
        <v>0.15384615384615385</v>
      </c>
      <c r="AV23" s="1">
        <f t="shared" si="8"/>
        <v>3</v>
      </c>
    </row>
    <row r="24" spans="2:48" ht="13.5" customHeight="1" outlineLevel="1">
      <c r="B24" s="74" t="s">
        <v>84</v>
      </c>
      <c r="C24" s="73" t="s">
        <v>65</v>
      </c>
      <c r="D24" s="81">
        <v>3</v>
      </c>
      <c r="E24" s="229">
        <v>30</v>
      </c>
      <c r="F24" s="237" t="str">
        <f>'団体ＰＧ用'!F20</f>
        <v>寺崎　・柴藤　</v>
      </c>
      <c r="G24" s="175">
        <v>1</v>
      </c>
      <c r="H24" s="351"/>
      <c r="I24" s="352"/>
      <c r="J24" s="353"/>
      <c r="K24" s="136">
        <v>6</v>
      </c>
      <c r="L24" s="136">
        <v>3</v>
      </c>
      <c r="M24" s="148">
        <v>1</v>
      </c>
      <c r="N24" s="163">
        <v>4</v>
      </c>
      <c r="O24" s="81">
        <v>6</v>
      </c>
      <c r="P24" s="155">
        <v>0</v>
      </c>
      <c r="Q24" s="81"/>
      <c r="R24" s="81"/>
      <c r="S24" s="148"/>
      <c r="T24" s="163"/>
      <c r="U24" s="81"/>
      <c r="V24" s="155"/>
      <c r="W24" s="81"/>
      <c r="X24" s="81"/>
      <c r="Y24" s="148"/>
      <c r="Z24" s="90">
        <f t="shared" si="0"/>
        <v>10</v>
      </c>
      <c r="AA24" s="81">
        <f t="shared" si="1"/>
        <v>9</v>
      </c>
      <c r="AB24" s="702"/>
      <c r="AC24" s="702"/>
      <c r="AD24" s="702"/>
      <c r="AE24" s="702"/>
      <c r="AF24" s="98">
        <f t="shared" si="2"/>
        <v>2</v>
      </c>
      <c r="AG24" s="680"/>
      <c r="AH24" s="672"/>
      <c r="AI24" s="672"/>
      <c r="AJ24" s="702"/>
      <c r="AL24" s="1" t="s">
        <v>106</v>
      </c>
      <c r="AM24" s="74" t="s">
        <v>41</v>
      </c>
      <c r="AN24" s="9">
        <f>AG64</f>
        <v>8</v>
      </c>
      <c r="AO24" s="222">
        <f>AD64</f>
        <v>0.47058823529411764</v>
      </c>
      <c r="AP24" s="1">
        <f t="shared" si="6"/>
        <v>4</v>
      </c>
      <c r="AQ24" s="9">
        <f>AG68</f>
        <v>5</v>
      </c>
      <c r="AR24" s="222">
        <f>AD68</f>
        <v>0.5526315789473685</v>
      </c>
      <c r="AS24" s="1">
        <f t="shared" si="7"/>
        <v>2</v>
      </c>
      <c r="AT24" s="9">
        <f>AG70</f>
        <v>1</v>
      </c>
      <c r="AU24" s="222">
        <f>AD70</f>
        <v>0</v>
      </c>
      <c r="AV24" s="1">
        <f t="shared" si="8"/>
        <v>5</v>
      </c>
    </row>
    <row r="25" spans="2:48" ht="13.5" customHeight="1" outlineLevel="1">
      <c r="B25" s="74" t="s">
        <v>84</v>
      </c>
      <c r="C25" s="72" t="s">
        <v>65</v>
      </c>
      <c r="D25" s="72">
        <v>4</v>
      </c>
      <c r="E25" s="230">
        <v>3</v>
      </c>
      <c r="F25" s="541" t="s">
        <v>467</v>
      </c>
      <c r="G25" s="69">
        <v>1</v>
      </c>
      <c r="H25" s="354">
        <v>0</v>
      </c>
      <c r="I25" s="355">
        <v>6</v>
      </c>
      <c r="J25" s="356">
        <v>0</v>
      </c>
      <c r="K25" s="13"/>
      <c r="L25" s="13"/>
      <c r="M25" s="69"/>
      <c r="N25" s="116"/>
      <c r="O25" s="72"/>
      <c r="P25" s="156"/>
      <c r="Q25" s="72"/>
      <c r="R25" s="72"/>
      <c r="S25" s="69"/>
      <c r="T25" s="116"/>
      <c r="U25" s="72"/>
      <c r="V25" s="156"/>
      <c r="W25" s="72"/>
      <c r="X25" s="72"/>
      <c r="Y25" s="69"/>
      <c r="Z25" s="91">
        <f t="shared" si="0"/>
        <v>0</v>
      </c>
      <c r="AA25" s="72">
        <f t="shared" si="1"/>
        <v>6</v>
      </c>
      <c r="AB25" s="703"/>
      <c r="AC25" s="703"/>
      <c r="AD25" s="703"/>
      <c r="AE25" s="702"/>
      <c r="AF25" s="99">
        <f t="shared" si="2"/>
        <v>1</v>
      </c>
      <c r="AG25" s="699"/>
      <c r="AH25" s="672"/>
      <c r="AI25" s="672"/>
      <c r="AJ25" s="702"/>
      <c r="AL25" s="1" t="s">
        <v>107</v>
      </c>
      <c r="AM25" s="74" t="s">
        <v>39</v>
      </c>
      <c r="AN25" s="9">
        <f>AG78</f>
        <v>4</v>
      </c>
      <c r="AO25" s="222">
        <f>AD78</f>
        <v>0.3333333333333333</v>
      </c>
      <c r="AP25" s="1">
        <f t="shared" si="6"/>
        <v>9</v>
      </c>
      <c r="AQ25" s="9">
        <f>AG82</f>
        <v>3</v>
      </c>
      <c r="AR25" s="222">
        <f>AD82</f>
        <v>0.52</v>
      </c>
      <c r="AS25" s="1">
        <f t="shared" si="7"/>
        <v>5</v>
      </c>
      <c r="AT25" s="9">
        <f>AG84</f>
        <v>1</v>
      </c>
      <c r="AU25" s="222">
        <f>AD84</f>
        <v>0.26666666666666666</v>
      </c>
      <c r="AV25" s="1">
        <f t="shared" si="8"/>
        <v>5</v>
      </c>
    </row>
    <row r="26" spans="2:48" ht="13.5" customHeight="1" outlineLevel="1">
      <c r="B26" s="74" t="s">
        <v>84</v>
      </c>
      <c r="C26" s="82" t="s">
        <v>68</v>
      </c>
      <c r="D26" s="83">
        <v>1</v>
      </c>
      <c r="E26" s="231">
        <v>18</v>
      </c>
      <c r="F26" s="239" t="str">
        <f>'団体ＰＧ用'!F22</f>
        <v>後藤　・乙部　</v>
      </c>
      <c r="G26" s="176">
        <v>1</v>
      </c>
      <c r="H26" s="357"/>
      <c r="I26" s="358"/>
      <c r="J26" s="359"/>
      <c r="K26" s="139">
        <v>6</v>
      </c>
      <c r="L26" s="139">
        <v>3</v>
      </c>
      <c r="M26" s="149">
        <v>1</v>
      </c>
      <c r="N26" s="164">
        <v>6</v>
      </c>
      <c r="O26" s="83">
        <v>4</v>
      </c>
      <c r="P26" s="157">
        <v>1</v>
      </c>
      <c r="Q26" s="139">
        <v>2</v>
      </c>
      <c r="R26" s="139">
        <v>6</v>
      </c>
      <c r="S26" s="545">
        <v>0</v>
      </c>
      <c r="T26" s="138"/>
      <c r="U26" s="139"/>
      <c r="V26" s="157"/>
      <c r="W26" s="83"/>
      <c r="X26" s="83"/>
      <c r="Y26" s="149"/>
      <c r="Z26" s="92">
        <f t="shared" si="0"/>
        <v>14</v>
      </c>
      <c r="AA26" s="83">
        <f t="shared" si="1"/>
        <v>13</v>
      </c>
      <c r="AB26" s="701">
        <f>SUM(Z26:Z27)</f>
        <v>30</v>
      </c>
      <c r="AC26" s="701">
        <f>SUM(AA26:AA27)</f>
        <v>28</v>
      </c>
      <c r="AD26" s="701">
        <f>+(AB26)/((AB26)+(AC26))</f>
        <v>0.5172413793103449</v>
      </c>
      <c r="AE26" s="702"/>
      <c r="AF26" s="100">
        <f t="shared" si="2"/>
        <v>3</v>
      </c>
      <c r="AG26" s="700">
        <f>SUM(AF26:AF27)</f>
        <v>6</v>
      </c>
      <c r="AH26" s="672"/>
      <c r="AI26" s="672"/>
      <c r="AJ26" s="702"/>
      <c r="AL26" s="1" t="s">
        <v>108</v>
      </c>
      <c r="AM26" s="74" t="s">
        <v>45</v>
      </c>
      <c r="AN26" s="9">
        <f>AG92</f>
        <v>15</v>
      </c>
      <c r="AO26" s="222">
        <f>AD92</f>
        <v>0.656</v>
      </c>
      <c r="AP26" s="1">
        <f t="shared" si="6"/>
        <v>1</v>
      </c>
      <c r="AQ26" s="9">
        <f>AG96</f>
        <v>3</v>
      </c>
      <c r="AR26" s="222">
        <f>AD96</f>
        <v>0.5</v>
      </c>
      <c r="AS26" s="1">
        <f t="shared" si="7"/>
        <v>5</v>
      </c>
      <c r="AT26" s="9">
        <f>AG98</f>
        <v>1</v>
      </c>
      <c r="AU26" s="222">
        <f>AD98</f>
        <v>0.056179775280898875</v>
      </c>
      <c r="AV26" s="1">
        <f t="shared" si="8"/>
        <v>5</v>
      </c>
    </row>
    <row r="27" spans="2:48" ht="13.5" customHeight="1" outlineLevel="1">
      <c r="B27" s="74" t="s">
        <v>84</v>
      </c>
      <c r="C27" s="72" t="s">
        <v>67</v>
      </c>
      <c r="D27" s="85">
        <v>2</v>
      </c>
      <c r="E27" s="232">
        <v>4</v>
      </c>
      <c r="F27" s="238" t="str">
        <f>'団体ＰＧ用'!F23</f>
        <v>小林　・熊岡　</v>
      </c>
      <c r="G27" s="177">
        <v>1</v>
      </c>
      <c r="H27" s="360"/>
      <c r="I27" s="361"/>
      <c r="J27" s="362"/>
      <c r="K27" s="141">
        <v>6</v>
      </c>
      <c r="L27" s="141">
        <v>4</v>
      </c>
      <c r="M27" s="150">
        <v>1</v>
      </c>
      <c r="N27" s="165">
        <v>7</v>
      </c>
      <c r="O27" s="85">
        <v>5</v>
      </c>
      <c r="P27" s="158">
        <v>1</v>
      </c>
      <c r="Q27" s="141">
        <v>3</v>
      </c>
      <c r="R27" s="141">
        <v>6</v>
      </c>
      <c r="S27" s="546">
        <v>0</v>
      </c>
      <c r="T27" s="140"/>
      <c r="U27" s="141"/>
      <c r="V27" s="158"/>
      <c r="W27" s="85"/>
      <c r="X27" s="85"/>
      <c r="Y27" s="150"/>
      <c r="Z27" s="93">
        <f t="shared" si="0"/>
        <v>16</v>
      </c>
      <c r="AA27" s="85">
        <f t="shared" si="1"/>
        <v>15</v>
      </c>
      <c r="AB27" s="703"/>
      <c r="AC27" s="703"/>
      <c r="AD27" s="703"/>
      <c r="AE27" s="702"/>
      <c r="AF27" s="101">
        <f t="shared" si="2"/>
        <v>3</v>
      </c>
      <c r="AG27" s="699"/>
      <c r="AH27" s="672"/>
      <c r="AI27" s="672"/>
      <c r="AJ27" s="702"/>
      <c r="AL27" s="1" t="s">
        <v>109</v>
      </c>
      <c r="AM27" s="74" t="s">
        <v>42</v>
      </c>
      <c r="AN27" s="9">
        <f>AG106</f>
        <v>6</v>
      </c>
      <c r="AO27" s="222">
        <f>AD106</f>
        <v>0.43636363636363634</v>
      </c>
      <c r="AP27" s="1">
        <f t="shared" si="6"/>
        <v>6</v>
      </c>
      <c r="AQ27" s="9">
        <f>AG110</f>
        <v>3</v>
      </c>
      <c r="AR27" s="222">
        <f>AD110</f>
        <v>0.5</v>
      </c>
      <c r="AS27" s="1">
        <f t="shared" si="7"/>
        <v>5</v>
      </c>
      <c r="AT27" s="9">
        <f>AG112</f>
        <v>4</v>
      </c>
      <c r="AU27" s="222">
        <f>AD112</f>
        <v>0.5405405405405406</v>
      </c>
      <c r="AV27" s="1">
        <f t="shared" si="8"/>
        <v>1</v>
      </c>
    </row>
    <row r="28" spans="2:48" ht="13.5" customHeight="1" outlineLevel="1">
      <c r="B28" s="74" t="s">
        <v>84</v>
      </c>
      <c r="C28" s="72" t="s">
        <v>69</v>
      </c>
      <c r="D28" s="72">
        <v>1</v>
      </c>
      <c r="E28" s="230">
        <v>6</v>
      </c>
      <c r="F28" s="235" t="str">
        <f>'団体ＰＧ用'!F24</f>
        <v>河合　・南口　</v>
      </c>
      <c r="G28" s="133">
        <v>1</v>
      </c>
      <c r="H28" s="354"/>
      <c r="I28" s="355"/>
      <c r="J28" s="356"/>
      <c r="K28" s="13">
        <v>6</v>
      </c>
      <c r="L28" s="13">
        <v>4</v>
      </c>
      <c r="M28" s="69">
        <v>1</v>
      </c>
      <c r="N28" s="137">
        <v>6</v>
      </c>
      <c r="O28" s="13">
        <v>4</v>
      </c>
      <c r="P28" s="543">
        <v>1</v>
      </c>
      <c r="Q28" s="13"/>
      <c r="R28" s="13"/>
      <c r="S28" s="544"/>
      <c r="T28" s="137"/>
      <c r="U28" s="13"/>
      <c r="V28" s="156"/>
      <c r="W28" s="72"/>
      <c r="X28" s="72"/>
      <c r="Y28" s="69"/>
      <c r="Z28" s="108">
        <f t="shared" si="0"/>
        <v>12</v>
      </c>
      <c r="AA28" s="114">
        <f t="shared" si="1"/>
        <v>8</v>
      </c>
      <c r="AB28" s="108">
        <f>SUM(Z28)</f>
        <v>12</v>
      </c>
      <c r="AC28" s="108">
        <f>SUM(AA28)</f>
        <v>8</v>
      </c>
      <c r="AD28" s="146">
        <f>+(AB28)/((AB22)+(AC28))</f>
        <v>0.42857142857142855</v>
      </c>
      <c r="AE28" s="702"/>
      <c r="AF28" s="146">
        <f t="shared" si="2"/>
        <v>3</v>
      </c>
      <c r="AG28" s="108">
        <f>SUM(AF28)</f>
        <v>3</v>
      </c>
      <c r="AH28" s="704"/>
      <c r="AI28" s="672"/>
      <c r="AJ28" s="702"/>
      <c r="AL28" s="7" t="s">
        <v>110</v>
      </c>
      <c r="AM28" s="75" t="s">
        <v>40</v>
      </c>
      <c r="AN28" s="8">
        <f>AG120</f>
        <v>5</v>
      </c>
      <c r="AO28" s="223">
        <f>AD120</f>
        <v>0.2</v>
      </c>
      <c r="AP28" s="7">
        <f t="shared" si="6"/>
        <v>8</v>
      </c>
      <c r="AQ28" s="8">
        <f>AG124</f>
        <v>2</v>
      </c>
      <c r="AR28" s="223">
        <f>AD124</f>
        <v>0.14285714285714285</v>
      </c>
      <c r="AS28" s="7">
        <f t="shared" si="7"/>
        <v>9</v>
      </c>
      <c r="AT28" s="8">
        <f>AG126</f>
        <v>2</v>
      </c>
      <c r="AU28" s="223">
        <f>AD126</f>
        <v>0.6428571428571429</v>
      </c>
      <c r="AV28" s="7">
        <f t="shared" si="8"/>
        <v>3</v>
      </c>
    </row>
    <row r="29" spans="2:47" ht="13.5" customHeight="1" outlineLevel="1">
      <c r="B29" s="74" t="s">
        <v>84</v>
      </c>
      <c r="C29" s="82" t="s">
        <v>56</v>
      </c>
      <c r="D29" s="73">
        <v>1</v>
      </c>
      <c r="E29" s="233">
        <v>36</v>
      </c>
      <c r="F29" s="240" t="str">
        <f>'団体ＰＧ用'!F25</f>
        <v>森戸　・福島　</v>
      </c>
      <c r="G29" s="132">
        <v>1</v>
      </c>
      <c r="H29" s="363"/>
      <c r="I29" s="364"/>
      <c r="J29" s="365"/>
      <c r="K29" s="4">
        <v>6</v>
      </c>
      <c r="L29" s="4">
        <v>7</v>
      </c>
      <c r="M29" s="70">
        <v>0</v>
      </c>
      <c r="N29" s="117"/>
      <c r="O29" s="73"/>
      <c r="P29" s="159"/>
      <c r="Q29" s="73"/>
      <c r="R29" s="73"/>
      <c r="S29" s="70"/>
      <c r="T29" s="142"/>
      <c r="U29" s="4"/>
      <c r="V29" s="159"/>
      <c r="W29" s="73"/>
      <c r="X29" s="73"/>
      <c r="Y29" s="70"/>
      <c r="Z29" s="94">
        <f t="shared" si="0"/>
        <v>6</v>
      </c>
      <c r="AA29" s="73">
        <f t="shared" si="1"/>
        <v>7</v>
      </c>
      <c r="AB29" s="702">
        <f>SUM(Z29:Z32)</f>
        <v>33</v>
      </c>
      <c r="AC29" s="702">
        <f>SUM(AA29:AA32)</f>
        <v>39</v>
      </c>
      <c r="AD29" s="702">
        <f>+(AB29)/((AB29)+(AC29))</f>
        <v>0.4583333333333333</v>
      </c>
      <c r="AE29" s="702"/>
      <c r="AF29" s="102">
        <f t="shared" si="2"/>
        <v>1</v>
      </c>
      <c r="AG29" s="680">
        <f>SUM(AF29:AF32)</f>
        <v>7</v>
      </c>
      <c r="AH29" s="672">
        <f>SUM(AF29:AF35)</f>
        <v>11</v>
      </c>
      <c r="AI29" s="672"/>
      <c r="AJ29" s="702"/>
      <c r="AO29" s="224"/>
      <c r="AR29" s="224"/>
      <c r="AU29" s="224"/>
    </row>
    <row r="30" spans="2:47" ht="13.5" customHeight="1" outlineLevel="1">
      <c r="B30" s="74" t="s">
        <v>84</v>
      </c>
      <c r="C30" s="73" t="s">
        <v>66</v>
      </c>
      <c r="D30" s="81">
        <v>2</v>
      </c>
      <c r="E30" s="229">
        <v>7</v>
      </c>
      <c r="F30" s="237" t="str">
        <f>'団体ＰＧ用'!F26</f>
        <v>神沢　・高橋　</v>
      </c>
      <c r="G30" s="175">
        <v>1</v>
      </c>
      <c r="H30" s="351"/>
      <c r="I30" s="352"/>
      <c r="J30" s="353"/>
      <c r="K30" s="136">
        <v>7</v>
      </c>
      <c r="L30" s="136">
        <v>6</v>
      </c>
      <c r="M30" s="148">
        <v>1</v>
      </c>
      <c r="N30" s="163">
        <v>6</v>
      </c>
      <c r="O30" s="81">
        <v>3</v>
      </c>
      <c r="P30" s="155">
        <v>1</v>
      </c>
      <c r="Q30" s="81">
        <v>4</v>
      </c>
      <c r="R30" s="81">
        <v>6</v>
      </c>
      <c r="S30" s="148">
        <v>0</v>
      </c>
      <c r="T30" s="135"/>
      <c r="U30" s="136"/>
      <c r="V30" s="155"/>
      <c r="W30" s="81"/>
      <c r="X30" s="81"/>
      <c r="Y30" s="148"/>
      <c r="Z30" s="90">
        <f t="shared" si="0"/>
        <v>17</v>
      </c>
      <c r="AA30" s="81">
        <f t="shared" si="1"/>
        <v>15</v>
      </c>
      <c r="AB30" s="702"/>
      <c r="AC30" s="702"/>
      <c r="AD30" s="702"/>
      <c r="AE30" s="702"/>
      <c r="AF30" s="98">
        <f t="shared" si="2"/>
        <v>3</v>
      </c>
      <c r="AG30" s="680"/>
      <c r="AH30" s="672"/>
      <c r="AI30" s="672"/>
      <c r="AJ30" s="702"/>
      <c r="AM30" s="109" t="s">
        <v>86</v>
      </c>
      <c r="AO30" s="224"/>
      <c r="AR30" s="224"/>
      <c r="AU30" s="224"/>
    </row>
    <row r="31" spans="2:48" ht="13.5" customHeight="1" outlineLevel="1">
      <c r="B31" s="74" t="s">
        <v>84</v>
      </c>
      <c r="C31" s="73" t="s">
        <v>66</v>
      </c>
      <c r="D31" s="81">
        <v>3</v>
      </c>
      <c r="E31" s="229">
        <v>24</v>
      </c>
      <c r="F31" s="237" t="str">
        <f>'団体ＰＧ用'!F27</f>
        <v>辻尾　・南口　</v>
      </c>
      <c r="G31" s="175">
        <v>1</v>
      </c>
      <c r="H31" s="351"/>
      <c r="I31" s="352"/>
      <c r="J31" s="353"/>
      <c r="K31" s="136">
        <v>7</v>
      </c>
      <c r="L31" s="136">
        <v>5</v>
      </c>
      <c r="M31" s="148">
        <v>1</v>
      </c>
      <c r="N31" s="163">
        <v>1</v>
      </c>
      <c r="O31" s="81">
        <v>6</v>
      </c>
      <c r="P31" s="155">
        <v>0</v>
      </c>
      <c r="Q31" s="81"/>
      <c r="R31" s="81"/>
      <c r="S31" s="148"/>
      <c r="T31" s="135"/>
      <c r="U31" s="136"/>
      <c r="V31" s="155"/>
      <c r="W31" s="81"/>
      <c r="X31" s="81"/>
      <c r="Y31" s="148"/>
      <c r="Z31" s="90">
        <f t="shared" si="0"/>
        <v>8</v>
      </c>
      <c r="AA31" s="81">
        <f t="shared" si="1"/>
        <v>11</v>
      </c>
      <c r="AB31" s="702"/>
      <c r="AC31" s="702"/>
      <c r="AD31" s="702"/>
      <c r="AE31" s="702"/>
      <c r="AF31" s="98">
        <f t="shared" si="2"/>
        <v>2</v>
      </c>
      <c r="AG31" s="680"/>
      <c r="AH31" s="672"/>
      <c r="AI31" s="672"/>
      <c r="AJ31" s="702"/>
      <c r="AL31" s="6"/>
      <c r="AM31" s="6"/>
      <c r="AN31" s="8" t="s">
        <v>89</v>
      </c>
      <c r="AO31" s="223" t="s">
        <v>99</v>
      </c>
      <c r="AP31" s="7" t="s">
        <v>53</v>
      </c>
      <c r="AQ31" s="8" t="s">
        <v>91</v>
      </c>
      <c r="AR31" s="223" t="s">
        <v>99</v>
      </c>
      <c r="AS31" s="7" t="s">
        <v>53</v>
      </c>
      <c r="AT31" s="8" t="s">
        <v>90</v>
      </c>
      <c r="AU31" s="223" t="s">
        <v>99</v>
      </c>
      <c r="AV31" s="7" t="s">
        <v>53</v>
      </c>
    </row>
    <row r="32" spans="2:48" ht="13.5" customHeight="1" outlineLevel="1">
      <c r="B32" s="74" t="s">
        <v>84</v>
      </c>
      <c r="C32" s="72" t="s">
        <v>66</v>
      </c>
      <c r="D32" s="72">
        <v>4</v>
      </c>
      <c r="E32" s="230">
        <v>12</v>
      </c>
      <c r="F32" s="238" t="str">
        <f>'団体ＰＧ用'!F28</f>
        <v>辻本　・小松　</v>
      </c>
      <c r="G32" s="133">
        <v>1</v>
      </c>
      <c r="H32" s="354"/>
      <c r="I32" s="355"/>
      <c r="J32" s="356"/>
      <c r="K32" s="13">
        <v>2</v>
      </c>
      <c r="L32" s="13">
        <v>6</v>
      </c>
      <c r="M32" s="69">
        <v>0</v>
      </c>
      <c r="N32" s="116"/>
      <c r="O32" s="72"/>
      <c r="P32" s="156"/>
      <c r="Q32" s="72"/>
      <c r="R32" s="72"/>
      <c r="S32" s="69"/>
      <c r="T32" s="137"/>
      <c r="U32" s="13"/>
      <c r="V32" s="156"/>
      <c r="W32" s="72"/>
      <c r="X32" s="72"/>
      <c r="Y32" s="69"/>
      <c r="Z32" s="91">
        <f t="shared" si="0"/>
        <v>2</v>
      </c>
      <c r="AA32" s="72">
        <f t="shared" si="1"/>
        <v>6</v>
      </c>
      <c r="AB32" s="703"/>
      <c r="AC32" s="703"/>
      <c r="AD32" s="703"/>
      <c r="AE32" s="702"/>
      <c r="AF32" s="99">
        <f t="shared" si="2"/>
        <v>1</v>
      </c>
      <c r="AG32" s="699"/>
      <c r="AH32" s="672"/>
      <c r="AI32" s="672"/>
      <c r="AJ32" s="702"/>
      <c r="AL32" s="1" t="s">
        <v>102</v>
      </c>
      <c r="AM32" s="74" t="s">
        <v>38</v>
      </c>
      <c r="AN32" s="9">
        <f>AG15</f>
        <v>10</v>
      </c>
      <c r="AO32" s="222">
        <f>AD15</f>
        <v>0.5882352941176471</v>
      </c>
      <c r="AP32" s="1">
        <f>RANK(AN32,AN$32:AN$40)</f>
        <v>3</v>
      </c>
      <c r="AQ32" s="9">
        <f>AG19</f>
        <v>5</v>
      </c>
      <c r="AR32" s="222">
        <f>AD19</f>
        <v>0.5333333333333333</v>
      </c>
      <c r="AS32" s="1">
        <f>RANK(AQ32,AQ$32:AQ$40)</f>
        <v>2</v>
      </c>
      <c r="AT32" s="9">
        <f>AG21</f>
        <v>1</v>
      </c>
      <c r="AU32" s="222">
        <f>AD21</f>
        <v>0.10526315789473684</v>
      </c>
      <c r="AV32" s="1">
        <f>RANK(AT32,AT$32:AT$40)</f>
        <v>6</v>
      </c>
    </row>
    <row r="33" spans="2:48" ht="13.5" customHeight="1" outlineLevel="1">
      <c r="B33" s="74" t="s">
        <v>84</v>
      </c>
      <c r="C33" s="82" t="s">
        <v>71</v>
      </c>
      <c r="D33" s="83">
        <v>1</v>
      </c>
      <c r="E33" s="231">
        <v>1</v>
      </c>
      <c r="F33" s="239" t="str">
        <f>'団体ＰＧ用'!F29</f>
        <v>鍋島　・小畑　</v>
      </c>
      <c r="G33" s="176">
        <v>1</v>
      </c>
      <c r="H33" s="357"/>
      <c r="I33" s="358"/>
      <c r="J33" s="359"/>
      <c r="K33" s="139">
        <v>6</v>
      </c>
      <c r="L33" s="139">
        <v>4</v>
      </c>
      <c r="M33" s="149">
        <v>1</v>
      </c>
      <c r="N33" s="164">
        <v>0</v>
      </c>
      <c r="O33" s="83">
        <v>6</v>
      </c>
      <c r="P33" s="157">
        <v>0</v>
      </c>
      <c r="Q33" s="84"/>
      <c r="R33" s="84"/>
      <c r="S33" s="84"/>
      <c r="T33" s="138"/>
      <c r="U33" s="139"/>
      <c r="V33" s="157"/>
      <c r="W33" s="83"/>
      <c r="X33" s="83"/>
      <c r="Y33" s="149"/>
      <c r="Z33" s="92">
        <f t="shared" si="0"/>
        <v>6</v>
      </c>
      <c r="AA33" s="83">
        <f t="shared" si="1"/>
        <v>10</v>
      </c>
      <c r="AB33" s="701">
        <f>SUM(Z33:Z34)</f>
        <v>9</v>
      </c>
      <c r="AC33" s="701">
        <f>SUM(AA33:AA34)</f>
        <v>16</v>
      </c>
      <c r="AD33" s="701">
        <f>+(AB33)/((AB33)+(AC33))</f>
        <v>0.36</v>
      </c>
      <c r="AE33" s="702"/>
      <c r="AF33" s="100">
        <f t="shared" si="2"/>
        <v>2</v>
      </c>
      <c r="AG33" s="700">
        <f>SUM(AF33:AF34)</f>
        <v>3</v>
      </c>
      <c r="AH33" s="672"/>
      <c r="AI33" s="672"/>
      <c r="AJ33" s="702"/>
      <c r="AL33" s="1" t="s">
        <v>103</v>
      </c>
      <c r="AM33" s="225" t="s">
        <v>94</v>
      </c>
      <c r="AN33" s="9">
        <f>AG29</f>
        <v>7</v>
      </c>
      <c r="AO33" s="222">
        <f>AD29</f>
        <v>0.4583333333333333</v>
      </c>
      <c r="AP33" s="1">
        <f aca="true" t="shared" si="9" ref="AP33:AP40">RANK(AN33,AN$32:AN$40)</f>
        <v>5</v>
      </c>
      <c r="AQ33" s="9">
        <f>AG33</f>
        <v>3</v>
      </c>
      <c r="AR33" s="222">
        <f>AD33</f>
        <v>0.36</v>
      </c>
      <c r="AS33" s="1">
        <f aca="true" t="shared" si="10" ref="AS33:AS40">RANK(AQ33,AQ$32:AQ$40)</f>
        <v>6</v>
      </c>
      <c r="AT33" s="9">
        <f>AG35</f>
        <v>1</v>
      </c>
      <c r="AU33" s="222">
        <f>AD35</f>
        <v>0.07692307692307693</v>
      </c>
      <c r="AV33" s="1">
        <f aca="true" t="shared" si="11" ref="AV33:AV40">RANK(AT33,AT$32:AT$40)</f>
        <v>6</v>
      </c>
    </row>
    <row r="34" spans="2:48" ht="13.5" customHeight="1" outlineLevel="1">
      <c r="B34" s="74" t="s">
        <v>84</v>
      </c>
      <c r="C34" s="72" t="s">
        <v>70</v>
      </c>
      <c r="D34" s="85">
        <v>2</v>
      </c>
      <c r="E34" s="232">
        <v>12</v>
      </c>
      <c r="F34" s="238" t="str">
        <f>'団体ＰＧ用'!F30</f>
        <v>大西　・福家　</v>
      </c>
      <c r="G34" s="177">
        <v>1</v>
      </c>
      <c r="H34" s="360"/>
      <c r="I34" s="361"/>
      <c r="J34" s="362"/>
      <c r="K34" s="141">
        <v>3</v>
      </c>
      <c r="L34" s="141">
        <v>6</v>
      </c>
      <c r="M34" s="150">
        <v>0</v>
      </c>
      <c r="N34" s="165"/>
      <c r="O34" s="85"/>
      <c r="P34" s="158"/>
      <c r="Q34" s="86"/>
      <c r="R34" s="86"/>
      <c r="S34" s="86"/>
      <c r="T34" s="140"/>
      <c r="U34" s="141"/>
      <c r="V34" s="158"/>
      <c r="W34" s="85"/>
      <c r="X34" s="85"/>
      <c r="Y34" s="150"/>
      <c r="Z34" s="93">
        <f t="shared" si="0"/>
        <v>3</v>
      </c>
      <c r="AA34" s="85">
        <f t="shared" si="1"/>
        <v>6</v>
      </c>
      <c r="AB34" s="703"/>
      <c r="AC34" s="703"/>
      <c r="AD34" s="703"/>
      <c r="AE34" s="702"/>
      <c r="AF34" s="101">
        <f t="shared" si="2"/>
        <v>1</v>
      </c>
      <c r="AG34" s="699"/>
      <c r="AH34" s="672"/>
      <c r="AI34" s="672"/>
      <c r="AJ34" s="702"/>
      <c r="AL34" s="1" t="s">
        <v>104</v>
      </c>
      <c r="AM34" s="225" t="s">
        <v>97</v>
      </c>
      <c r="AN34" s="9">
        <f>AG43</f>
        <v>4</v>
      </c>
      <c r="AO34" s="222">
        <f>AD43</f>
        <v>0.2857142857142857</v>
      </c>
      <c r="AP34" s="1">
        <f t="shared" si="9"/>
        <v>8</v>
      </c>
      <c r="AQ34" s="9">
        <f>AG47</f>
        <v>3</v>
      </c>
      <c r="AR34" s="222">
        <f>AD47</f>
        <v>0.4375</v>
      </c>
      <c r="AS34" s="1">
        <f t="shared" si="10"/>
        <v>6</v>
      </c>
      <c r="AT34" s="9">
        <f>AG49</f>
        <v>2</v>
      </c>
      <c r="AU34" s="222">
        <f>AD49</f>
        <v>0.3333333333333333</v>
      </c>
      <c r="AV34" s="1">
        <f t="shared" si="11"/>
        <v>3</v>
      </c>
    </row>
    <row r="35" spans="2:48" ht="14.25" outlineLevel="1" thickBot="1">
      <c r="B35" s="88" t="s">
        <v>84</v>
      </c>
      <c r="C35" s="10" t="s">
        <v>72</v>
      </c>
      <c r="D35" s="10">
        <v>1</v>
      </c>
      <c r="E35" s="234">
        <v>4</v>
      </c>
      <c r="F35" s="259" t="str">
        <f>'団体ＰＧ用'!F31</f>
        <v>徳田　・川端　</v>
      </c>
      <c r="G35" s="178">
        <v>1</v>
      </c>
      <c r="H35" s="366"/>
      <c r="I35" s="367"/>
      <c r="J35" s="368"/>
      <c r="K35" s="144">
        <v>3</v>
      </c>
      <c r="L35" s="144">
        <v>6</v>
      </c>
      <c r="M35" s="151">
        <v>0</v>
      </c>
      <c r="N35" s="168"/>
      <c r="O35" s="79"/>
      <c r="P35" s="169"/>
      <c r="Q35" s="79"/>
      <c r="R35" s="79"/>
      <c r="S35" s="79"/>
      <c r="T35" s="143"/>
      <c r="U35" s="144"/>
      <c r="V35" s="160"/>
      <c r="W35" s="10"/>
      <c r="X35" s="10"/>
      <c r="Y35" s="151"/>
      <c r="Z35" s="11">
        <f t="shared" si="0"/>
        <v>3</v>
      </c>
      <c r="AA35" s="10">
        <f t="shared" si="1"/>
        <v>6</v>
      </c>
      <c r="AB35" s="91">
        <f>SUM(Z35)</f>
        <v>3</v>
      </c>
      <c r="AC35" s="91">
        <f>SUM(AA35)</f>
        <v>6</v>
      </c>
      <c r="AD35" s="91">
        <f>+(AB35)/((AB29)+(AC35))</f>
        <v>0.07692307692307693</v>
      </c>
      <c r="AE35" s="706"/>
      <c r="AF35" s="103">
        <f t="shared" si="2"/>
        <v>1</v>
      </c>
      <c r="AG35" s="107">
        <f>SUM(AF35)</f>
        <v>1</v>
      </c>
      <c r="AH35" s="698"/>
      <c r="AI35" s="698"/>
      <c r="AJ35" s="703"/>
      <c r="AL35" s="1" t="s">
        <v>105</v>
      </c>
      <c r="AM35" s="225" t="s">
        <v>96</v>
      </c>
      <c r="AN35" s="9">
        <f>AG57</f>
        <v>9</v>
      </c>
      <c r="AO35" s="222">
        <f>AD57</f>
        <v>0.5</v>
      </c>
      <c r="AP35" s="1">
        <f t="shared" si="9"/>
        <v>4</v>
      </c>
      <c r="AQ35" s="9">
        <f>AG61</f>
        <v>4</v>
      </c>
      <c r="AR35" s="222">
        <f>AD61</f>
        <v>0.5555555555555556</v>
      </c>
      <c r="AS35" s="1">
        <f t="shared" si="10"/>
        <v>3</v>
      </c>
      <c r="AT35" s="9">
        <f>AG63</f>
        <v>2</v>
      </c>
      <c r="AU35" s="222">
        <f>AD63</f>
        <v>0.14893617021276595</v>
      </c>
      <c r="AV35" s="1">
        <f t="shared" si="11"/>
        <v>3</v>
      </c>
    </row>
    <row r="36" spans="2:48" ht="13.5" outlineLevel="1">
      <c r="B36" s="87" t="s">
        <v>46</v>
      </c>
      <c r="C36" s="78" t="s">
        <v>55</v>
      </c>
      <c r="D36" s="78">
        <v>1</v>
      </c>
      <c r="E36" s="202">
        <v>6</v>
      </c>
      <c r="F36" s="78" t="str">
        <f>'団体ＰＧ用'!F32</f>
        <v>東出　・長田　</v>
      </c>
      <c r="G36" s="174">
        <v>1</v>
      </c>
      <c r="H36" s="348"/>
      <c r="I36" s="349"/>
      <c r="J36" s="350"/>
      <c r="K36" s="136">
        <v>6</v>
      </c>
      <c r="L36" s="136">
        <v>3</v>
      </c>
      <c r="M36" s="148">
        <v>1</v>
      </c>
      <c r="N36" s="163">
        <v>3</v>
      </c>
      <c r="O36" s="81">
        <v>6</v>
      </c>
      <c r="P36" s="155">
        <v>0</v>
      </c>
      <c r="Q36" s="78"/>
      <c r="R36" s="78"/>
      <c r="S36" s="147"/>
      <c r="T36" s="162"/>
      <c r="U36" s="78"/>
      <c r="V36" s="154"/>
      <c r="W36" s="78"/>
      <c r="X36" s="78"/>
      <c r="Y36" s="147"/>
      <c r="Z36" s="94">
        <f t="shared" si="0"/>
        <v>9</v>
      </c>
      <c r="AA36" s="73">
        <f t="shared" si="1"/>
        <v>9</v>
      </c>
      <c r="AB36" s="705">
        <f>SUM(Z36:Z39)</f>
        <v>31</v>
      </c>
      <c r="AC36" s="705">
        <f>SUM(AA36:AA39)</f>
        <v>27</v>
      </c>
      <c r="AD36" s="705">
        <f>+(AB36)/((AB36)+(AC36))</f>
        <v>0.5344827586206896</v>
      </c>
      <c r="AE36" s="705">
        <f>SUM(AB36:AB49)/(SUM(AB36:AC49))</f>
        <v>0.42134831460674155</v>
      </c>
      <c r="AF36" s="97">
        <f t="shared" si="2"/>
        <v>2</v>
      </c>
      <c r="AG36" s="679">
        <f>SUM(AF36:AF39)</f>
        <v>8</v>
      </c>
      <c r="AH36" s="691">
        <f>SUM(AF36:AF42)</f>
        <v>12</v>
      </c>
      <c r="AI36" s="691">
        <f>SUM(AH36:AH49)</f>
        <v>21</v>
      </c>
      <c r="AJ36" s="701">
        <f>RANK(AI36,AI$8:AI$133)</f>
        <v>7</v>
      </c>
      <c r="AL36" s="1" t="s">
        <v>106</v>
      </c>
      <c r="AM36" s="74" t="s">
        <v>41</v>
      </c>
      <c r="AN36" s="9">
        <f>AG71</f>
        <v>6</v>
      </c>
      <c r="AO36" s="222">
        <f>AD71</f>
        <v>0.5405405405405406</v>
      </c>
      <c r="AP36" s="1">
        <f t="shared" si="9"/>
        <v>7</v>
      </c>
      <c r="AQ36" s="9">
        <f>AG75</f>
        <v>4</v>
      </c>
      <c r="AR36" s="222">
        <f>AD75</f>
        <v>0.4857142857142857</v>
      </c>
      <c r="AS36" s="1">
        <f t="shared" si="10"/>
        <v>3</v>
      </c>
      <c r="AT36" s="9">
        <f>AG77</f>
        <v>2</v>
      </c>
      <c r="AU36" s="222">
        <f>AD77</f>
        <v>0.25</v>
      </c>
      <c r="AV36" s="1">
        <f t="shared" si="11"/>
        <v>3</v>
      </c>
    </row>
    <row r="37" spans="2:48" ht="13.5" customHeight="1" outlineLevel="1">
      <c r="B37" s="74" t="s">
        <v>83</v>
      </c>
      <c r="C37" s="73" t="s">
        <v>65</v>
      </c>
      <c r="D37" s="81">
        <v>2</v>
      </c>
      <c r="E37" s="203">
        <v>33</v>
      </c>
      <c r="F37" s="245" t="str">
        <f>'団体ＰＧ用'!F33</f>
        <v>細野　・原田　</v>
      </c>
      <c r="G37" s="175">
        <v>1</v>
      </c>
      <c r="H37" s="351"/>
      <c r="I37" s="352"/>
      <c r="J37" s="353"/>
      <c r="K37" s="136">
        <v>0</v>
      </c>
      <c r="L37" s="136">
        <v>6</v>
      </c>
      <c r="M37" s="148">
        <v>0</v>
      </c>
      <c r="N37" s="163"/>
      <c r="O37" s="81"/>
      <c r="P37" s="155"/>
      <c r="Q37" s="81"/>
      <c r="R37" s="81"/>
      <c r="S37" s="148"/>
      <c r="T37" s="163"/>
      <c r="U37" s="81"/>
      <c r="V37" s="155"/>
      <c r="W37" s="81"/>
      <c r="X37" s="81"/>
      <c r="Y37" s="148"/>
      <c r="Z37" s="90">
        <f t="shared" si="0"/>
        <v>0</v>
      </c>
      <c r="AA37" s="81">
        <f t="shared" si="1"/>
        <v>6</v>
      </c>
      <c r="AB37" s="702"/>
      <c r="AC37" s="702"/>
      <c r="AD37" s="702"/>
      <c r="AE37" s="702"/>
      <c r="AF37" s="98">
        <f t="shared" si="2"/>
        <v>1</v>
      </c>
      <c r="AG37" s="680"/>
      <c r="AH37" s="672"/>
      <c r="AI37" s="672"/>
      <c r="AJ37" s="702"/>
      <c r="AL37" s="1" t="s">
        <v>107</v>
      </c>
      <c r="AM37" s="74" t="s">
        <v>39</v>
      </c>
      <c r="AN37" s="9">
        <f>AG85</f>
        <v>4</v>
      </c>
      <c r="AO37" s="222">
        <f>AD85</f>
        <v>0.3055555555555556</v>
      </c>
      <c r="AP37" s="1">
        <f t="shared" si="9"/>
        <v>8</v>
      </c>
      <c r="AQ37" s="9">
        <f>AG89</f>
        <v>2</v>
      </c>
      <c r="AR37" s="222">
        <f>AD89</f>
        <v>0.07692307692307693</v>
      </c>
      <c r="AS37" s="1">
        <f t="shared" si="10"/>
        <v>9</v>
      </c>
      <c r="AT37" s="9">
        <f>AG91</f>
        <v>1</v>
      </c>
      <c r="AU37" s="222">
        <f>AD91</f>
        <v>0.3333333333333333</v>
      </c>
      <c r="AV37" s="1">
        <f t="shared" si="11"/>
        <v>6</v>
      </c>
    </row>
    <row r="38" spans="2:48" ht="13.5" customHeight="1" outlineLevel="1">
      <c r="B38" s="74" t="s">
        <v>83</v>
      </c>
      <c r="C38" s="73" t="s">
        <v>65</v>
      </c>
      <c r="D38" s="81">
        <v>3</v>
      </c>
      <c r="E38" s="203">
        <v>20</v>
      </c>
      <c r="F38" s="81" t="str">
        <f>'団体ＰＧ用'!F34</f>
        <v>榎本　・尾藤　</v>
      </c>
      <c r="G38" s="175">
        <v>1</v>
      </c>
      <c r="H38" s="351"/>
      <c r="I38" s="352"/>
      <c r="J38" s="353"/>
      <c r="K38" s="136">
        <v>6</v>
      </c>
      <c r="L38" s="136">
        <v>0</v>
      </c>
      <c r="M38" s="148">
        <v>1</v>
      </c>
      <c r="N38" s="163">
        <v>6</v>
      </c>
      <c r="O38" s="81">
        <v>0</v>
      </c>
      <c r="P38" s="155">
        <v>1</v>
      </c>
      <c r="Q38" s="81">
        <v>7</v>
      </c>
      <c r="R38" s="81">
        <v>6</v>
      </c>
      <c r="S38" s="148">
        <v>1</v>
      </c>
      <c r="T38" s="163"/>
      <c r="U38" s="81"/>
      <c r="V38" s="155"/>
      <c r="W38" s="81"/>
      <c r="X38" s="81"/>
      <c r="Y38" s="148"/>
      <c r="Z38" s="90">
        <f t="shared" si="0"/>
        <v>19</v>
      </c>
      <c r="AA38" s="81">
        <f t="shared" si="1"/>
        <v>6</v>
      </c>
      <c r="AB38" s="702"/>
      <c r="AC38" s="702"/>
      <c r="AD38" s="702"/>
      <c r="AE38" s="702"/>
      <c r="AF38" s="98">
        <f t="shared" si="2"/>
        <v>4</v>
      </c>
      <c r="AG38" s="680"/>
      <c r="AH38" s="672"/>
      <c r="AI38" s="672"/>
      <c r="AJ38" s="702"/>
      <c r="AL38" s="1" t="s">
        <v>108</v>
      </c>
      <c r="AM38" s="74" t="s">
        <v>45</v>
      </c>
      <c r="AN38" s="9">
        <f>AG99</f>
        <v>11</v>
      </c>
      <c r="AO38" s="222">
        <f>AD99</f>
        <v>0.5542168674698795</v>
      </c>
      <c r="AP38" s="1">
        <f t="shared" si="9"/>
        <v>2</v>
      </c>
      <c r="AQ38" s="9">
        <f>AG103</f>
        <v>3</v>
      </c>
      <c r="AR38" s="222">
        <f>AD103</f>
        <v>0.4</v>
      </c>
      <c r="AS38" s="1">
        <f t="shared" si="10"/>
        <v>6</v>
      </c>
      <c r="AT38" s="9">
        <f>AG105</f>
        <v>3</v>
      </c>
      <c r="AU38" s="222">
        <f>AD105</f>
        <v>0.23728813559322035</v>
      </c>
      <c r="AV38" s="1">
        <f t="shared" si="11"/>
        <v>2</v>
      </c>
    </row>
    <row r="39" spans="2:48" ht="13.5" customHeight="1" outlineLevel="1">
      <c r="B39" s="74" t="s">
        <v>83</v>
      </c>
      <c r="C39" s="72" t="s">
        <v>65</v>
      </c>
      <c r="D39" s="72">
        <v>4</v>
      </c>
      <c r="E39" s="204">
        <v>16</v>
      </c>
      <c r="F39" s="261" t="str">
        <f>'団体ＰＧ用'!F35</f>
        <v>浅岡　・築田　</v>
      </c>
      <c r="G39" s="133">
        <v>1</v>
      </c>
      <c r="H39" s="354"/>
      <c r="I39" s="355"/>
      <c r="J39" s="356"/>
      <c r="K39" s="13">
        <v>3</v>
      </c>
      <c r="L39" s="13">
        <v>6</v>
      </c>
      <c r="M39" s="69">
        <v>0</v>
      </c>
      <c r="N39" s="116"/>
      <c r="O39" s="72"/>
      <c r="P39" s="156"/>
      <c r="Q39" s="72"/>
      <c r="R39" s="72"/>
      <c r="S39" s="69"/>
      <c r="T39" s="116"/>
      <c r="U39" s="72"/>
      <c r="V39" s="156"/>
      <c r="W39" s="72"/>
      <c r="X39" s="72"/>
      <c r="Y39" s="69"/>
      <c r="Z39" s="91">
        <f t="shared" si="0"/>
        <v>3</v>
      </c>
      <c r="AA39" s="72">
        <f t="shared" si="1"/>
        <v>6</v>
      </c>
      <c r="AB39" s="703"/>
      <c r="AC39" s="703"/>
      <c r="AD39" s="703"/>
      <c r="AE39" s="702"/>
      <c r="AF39" s="99">
        <f t="shared" si="2"/>
        <v>1</v>
      </c>
      <c r="AG39" s="699"/>
      <c r="AH39" s="672"/>
      <c r="AI39" s="672"/>
      <c r="AJ39" s="702"/>
      <c r="AL39" s="1" t="s">
        <v>109</v>
      </c>
      <c r="AM39" s="225" t="s">
        <v>93</v>
      </c>
      <c r="AN39" s="9">
        <f>AG113</f>
        <v>12</v>
      </c>
      <c r="AO39" s="222">
        <f>AD113</f>
        <v>0.6263736263736264</v>
      </c>
      <c r="AP39" s="1">
        <f t="shared" si="9"/>
        <v>1</v>
      </c>
      <c r="AQ39" s="9">
        <f>AG117</f>
        <v>7</v>
      </c>
      <c r="AR39" s="222">
        <f>AD117</f>
        <v>0.7272727272727273</v>
      </c>
      <c r="AS39" s="1">
        <f t="shared" si="10"/>
        <v>1</v>
      </c>
      <c r="AT39" s="9">
        <f>AG119</f>
        <v>9</v>
      </c>
      <c r="AU39" s="222">
        <f>AD119</f>
        <v>0.3</v>
      </c>
      <c r="AV39" s="1">
        <f t="shared" si="11"/>
        <v>1</v>
      </c>
    </row>
    <row r="40" spans="2:48" ht="13.5" customHeight="1" outlineLevel="1">
      <c r="B40" s="74" t="s">
        <v>83</v>
      </c>
      <c r="C40" s="82" t="s">
        <v>68</v>
      </c>
      <c r="D40" s="83">
        <v>1</v>
      </c>
      <c r="E40" s="205">
        <v>14</v>
      </c>
      <c r="F40" s="83" t="str">
        <f>'団体ＰＧ用'!F36</f>
        <v>吉木　・菊　</v>
      </c>
      <c r="G40" s="176">
        <v>1</v>
      </c>
      <c r="H40" s="357"/>
      <c r="I40" s="358"/>
      <c r="J40" s="359"/>
      <c r="K40" s="139">
        <v>2</v>
      </c>
      <c r="L40" s="139">
        <v>6</v>
      </c>
      <c r="M40" s="149">
        <v>0</v>
      </c>
      <c r="N40" s="164"/>
      <c r="O40" s="83"/>
      <c r="P40" s="157"/>
      <c r="Q40" s="84"/>
      <c r="R40" s="84"/>
      <c r="S40" s="84"/>
      <c r="T40" s="138"/>
      <c r="U40" s="139"/>
      <c r="V40" s="157"/>
      <c r="W40" s="83"/>
      <c r="X40" s="83"/>
      <c r="Y40" s="149"/>
      <c r="Z40" s="92">
        <f aca="true" t="shared" si="12" ref="Z40:Z71">+(H40)+(K40)+(N40)+(Q40)+(T40)+(W40)</f>
        <v>2</v>
      </c>
      <c r="AA40" s="83">
        <f aca="true" t="shared" si="13" ref="AA40:AA71">+(I40)+(L40)+(O40)+(R40)+(U40)+(X40)</f>
        <v>6</v>
      </c>
      <c r="AB40" s="701">
        <f>SUM(Z40:Z41)</f>
        <v>9</v>
      </c>
      <c r="AC40" s="701">
        <f>SUM(AA40:AA41)</f>
        <v>13</v>
      </c>
      <c r="AD40" s="701">
        <f>+(AB40)/((AB40)+(AC40))</f>
        <v>0.4090909090909091</v>
      </c>
      <c r="AE40" s="702"/>
      <c r="AF40" s="100">
        <f aca="true" t="shared" si="14" ref="AF40:AF71">+(G40)+(J40)+(M40)+(P40)+(S40)+(V40)+(Y40)</f>
        <v>1</v>
      </c>
      <c r="AG40" s="700">
        <f>SUM(AF40:AF41)</f>
        <v>3</v>
      </c>
      <c r="AH40" s="672"/>
      <c r="AI40" s="672"/>
      <c r="AJ40" s="702"/>
      <c r="AL40" s="7" t="s">
        <v>110</v>
      </c>
      <c r="AM40" s="226" t="s">
        <v>95</v>
      </c>
      <c r="AN40" s="8">
        <f>AG127</f>
        <v>7</v>
      </c>
      <c r="AO40" s="223">
        <f>AD127</f>
        <v>0.46153846153846156</v>
      </c>
      <c r="AP40" s="7">
        <f t="shared" si="9"/>
        <v>5</v>
      </c>
      <c r="AQ40" s="8">
        <f>AG131</f>
        <v>4</v>
      </c>
      <c r="AR40" s="223">
        <f>AD131</f>
        <v>0.5161290322580645</v>
      </c>
      <c r="AS40" s="7">
        <f t="shared" si="10"/>
        <v>3</v>
      </c>
      <c r="AT40" s="8">
        <f>AG133</f>
        <v>1</v>
      </c>
      <c r="AU40" s="223">
        <f>AD133</f>
        <v>0.08333333333333333</v>
      </c>
      <c r="AV40" s="7">
        <f t="shared" si="11"/>
        <v>6</v>
      </c>
    </row>
    <row r="41" spans="2:36" ht="13.5" customHeight="1" outlineLevel="1">
      <c r="B41" s="74" t="s">
        <v>83</v>
      </c>
      <c r="C41" s="72" t="s">
        <v>67</v>
      </c>
      <c r="D41" s="85">
        <v>2</v>
      </c>
      <c r="E41" s="206">
        <v>8</v>
      </c>
      <c r="F41" s="85" t="str">
        <f>'団体ＰＧ用'!F37</f>
        <v>小末　・猪ノ上　</v>
      </c>
      <c r="G41" s="177">
        <v>1</v>
      </c>
      <c r="H41" s="360">
        <v>6</v>
      </c>
      <c r="I41" s="361">
        <v>1</v>
      </c>
      <c r="J41" s="362">
        <v>1</v>
      </c>
      <c r="K41" s="141">
        <v>1</v>
      </c>
      <c r="L41" s="141">
        <v>6</v>
      </c>
      <c r="M41" s="150">
        <v>0</v>
      </c>
      <c r="N41" s="165"/>
      <c r="O41" s="85"/>
      <c r="P41" s="158"/>
      <c r="Q41" s="86"/>
      <c r="R41" s="86"/>
      <c r="S41" s="86"/>
      <c r="T41" s="140"/>
      <c r="U41" s="141"/>
      <c r="V41" s="158"/>
      <c r="W41" s="85"/>
      <c r="X41" s="85"/>
      <c r="Y41" s="150"/>
      <c r="Z41" s="93">
        <f t="shared" si="12"/>
        <v>7</v>
      </c>
      <c r="AA41" s="85">
        <f t="shared" si="13"/>
        <v>7</v>
      </c>
      <c r="AB41" s="703"/>
      <c r="AC41" s="703"/>
      <c r="AD41" s="703"/>
      <c r="AE41" s="702"/>
      <c r="AF41" s="101">
        <f t="shared" si="14"/>
        <v>2</v>
      </c>
      <c r="AG41" s="699"/>
      <c r="AH41" s="672"/>
      <c r="AI41" s="672"/>
      <c r="AJ41" s="702"/>
    </row>
    <row r="42" spans="2:36" ht="13.5" customHeight="1" outlineLevel="1">
      <c r="B42" s="74" t="s">
        <v>83</v>
      </c>
      <c r="C42" s="72" t="s">
        <v>69</v>
      </c>
      <c r="D42" s="72">
        <v>1</v>
      </c>
      <c r="E42" s="204">
        <v>2</v>
      </c>
      <c r="F42" s="72" t="str">
        <f>'団体ＰＧ用'!F38</f>
        <v>奥野　・笹岡　</v>
      </c>
      <c r="G42" s="133">
        <v>1</v>
      </c>
      <c r="H42" s="137"/>
      <c r="I42" s="13"/>
      <c r="J42" s="156"/>
      <c r="K42" s="13">
        <v>2</v>
      </c>
      <c r="L42" s="13">
        <v>6</v>
      </c>
      <c r="M42" s="69">
        <v>0</v>
      </c>
      <c r="N42" s="166"/>
      <c r="O42" s="76"/>
      <c r="P42" s="167"/>
      <c r="Q42" s="76"/>
      <c r="R42" s="76"/>
      <c r="S42" s="76"/>
      <c r="T42" s="137"/>
      <c r="U42" s="13"/>
      <c r="V42" s="156"/>
      <c r="W42" s="72"/>
      <c r="X42" s="72"/>
      <c r="Y42" s="69"/>
      <c r="Z42" s="108">
        <f t="shared" si="12"/>
        <v>2</v>
      </c>
      <c r="AA42" s="114">
        <f t="shared" si="13"/>
        <v>6</v>
      </c>
      <c r="AB42" s="108">
        <f>SUM(Z42)</f>
        <v>2</v>
      </c>
      <c r="AC42" s="108">
        <f>SUM(AA42)</f>
        <v>6</v>
      </c>
      <c r="AD42" s="146">
        <f>+(AB42)/((AB36)+(AC42))</f>
        <v>0.05405405405405406</v>
      </c>
      <c r="AE42" s="702"/>
      <c r="AF42" s="146">
        <f t="shared" si="14"/>
        <v>1</v>
      </c>
      <c r="AG42" s="108">
        <f>SUM(AF42)</f>
        <v>1</v>
      </c>
      <c r="AH42" s="704"/>
      <c r="AI42" s="672"/>
      <c r="AJ42" s="702"/>
    </row>
    <row r="43" spans="2:36" ht="13.5" customHeight="1" outlineLevel="1">
      <c r="B43" s="74" t="s">
        <v>83</v>
      </c>
      <c r="C43" s="82" t="s">
        <v>56</v>
      </c>
      <c r="D43" s="73">
        <v>1</v>
      </c>
      <c r="E43" s="207">
        <v>9</v>
      </c>
      <c r="F43" s="73" t="str">
        <f>'団体ＰＧ用'!F39</f>
        <v>久禮　・伊藤　</v>
      </c>
      <c r="G43" s="132">
        <v>1</v>
      </c>
      <c r="H43" s="142"/>
      <c r="I43" s="4"/>
      <c r="J43" s="159"/>
      <c r="K43" s="4">
        <v>4</v>
      </c>
      <c r="L43" s="4">
        <v>6</v>
      </c>
      <c r="M43" s="70">
        <v>0</v>
      </c>
      <c r="N43" s="117"/>
      <c r="O43" s="73"/>
      <c r="P43" s="159"/>
      <c r="Q43" s="73"/>
      <c r="R43" s="73"/>
      <c r="S43" s="70"/>
      <c r="T43" s="142"/>
      <c r="U43" s="4"/>
      <c r="V43" s="159"/>
      <c r="W43" s="73"/>
      <c r="X43" s="73"/>
      <c r="Y43" s="70"/>
      <c r="Z43" s="94">
        <f t="shared" si="12"/>
        <v>4</v>
      </c>
      <c r="AA43" s="73">
        <f t="shared" si="13"/>
        <v>6</v>
      </c>
      <c r="AB43" s="702">
        <f>SUM(Z43:Z46)</f>
        <v>12</v>
      </c>
      <c r="AC43" s="702">
        <f>SUM(AA43:AA46)</f>
        <v>30</v>
      </c>
      <c r="AD43" s="702">
        <f>+(AB43)/((AB43)+(AC43))</f>
        <v>0.2857142857142857</v>
      </c>
      <c r="AE43" s="702"/>
      <c r="AF43" s="102">
        <f t="shared" si="14"/>
        <v>1</v>
      </c>
      <c r="AG43" s="680">
        <f>SUM(AF43:AF46)</f>
        <v>4</v>
      </c>
      <c r="AH43" s="672">
        <f>SUM(AF43:AF49)</f>
        <v>9</v>
      </c>
      <c r="AI43" s="672"/>
      <c r="AJ43" s="702"/>
    </row>
    <row r="44" spans="2:36" ht="13.5" customHeight="1" outlineLevel="1">
      <c r="B44" s="74" t="s">
        <v>83</v>
      </c>
      <c r="C44" s="73" t="s">
        <v>66</v>
      </c>
      <c r="D44" s="81">
        <v>2</v>
      </c>
      <c r="E44" s="203">
        <v>23</v>
      </c>
      <c r="F44" s="81" t="str">
        <f>'団体ＰＧ用'!F40</f>
        <v>真砂　・及川　</v>
      </c>
      <c r="G44" s="175">
        <v>1</v>
      </c>
      <c r="H44" s="135"/>
      <c r="I44" s="136"/>
      <c r="J44" s="155"/>
      <c r="K44" s="136">
        <v>1</v>
      </c>
      <c r="L44" s="136">
        <v>6</v>
      </c>
      <c r="M44" s="148">
        <v>0</v>
      </c>
      <c r="N44" s="163"/>
      <c r="O44" s="81"/>
      <c r="P44" s="155"/>
      <c r="Q44" s="81"/>
      <c r="R44" s="81"/>
      <c r="S44" s="148"/>
      <c r="T44" s="135"/>
      <c r="U44" s="136"/>
      <c r="V44" s="155"/>
      <c r="W44" s="81"/>
      <c r="X44" s="81"/>
      <c r="Y44" s="148"/>
      <c r="Z44" s="90">
        <f t="shared" si="12"/>
        <v>1</v>
      </c>
      <c r="AA44" s="81">
        <f t="shared" si="13"/>
        <v>6</v>
      </c>
      <c r="AB44" s="702"/>
      <c r="AC44" s="702"/>
      <c r="AD44" s="702"/>
      <c r="AE44" s="702"/>
      <c r="AF44" s="98">
        <f t="shared" si="14"/>
        <v>1</v>
      </c>
      <c r="AG44" s="680"/>
      <c r="AH44" s="672"/>
      <c r="AI44" s="672"/>
      <c r="AJ44" s="702"/>
    </row>
    <row r="45" spans="2:36" ht="13.5" customHeight="1" outlineLevel="1">
      <c r="B45" s="74" t="s">
        <v>83</v>
      </c>
      <c r="C45" s="73" t="s">
        <v>66</v>
      </c>
      <c r="D45" s="81">
        <v>3</v>
      </c>
      <c r="E45" s="203">
        <v>35</v>
      </c>
      <c r="F45" s="81" t="str">
        <f>'団体ＰＧ用'!F41</f>
        <v>石川　・北川　</v>
      </c>
      <c r="G45" s="175">
        <v>1</v>
      </c>
      <c r="H45" s="135"/>
      <c r="I45" s="136"/>
      <c r="J45" s="155"/>
      <c r="K45" s="136">
        <v>1</v>
      </c>
      <c r="L45" s="136">
        <v>6</v>
      </c>
      <c r="M45" s="148">
        <v>0</v>
      </c>
      <c r="N45" s="163">
        <v>4</v>
      </c>
      <c r="O45" s="81">
        <v>6</v>
      </c>
      <c r="P45" s="155">
        <v>0</v>
      </c>
      <c r="Q45" s="81"/>
      <c r="R45" s="81"/>
      <c r="S45" s="148"/>
      <c r="T45" s="135"/>
      <c r="U45" s="136"/>
      <c r="V45" s="155"/>
      <c r="W45" s="81"/>
      <c r="X45" s="81"/>
      <c r="Y45" s="148"/>
      <c r="Z45" s="90">
        <f t="shared" si="12"/>
        <v>5</v>
      </c>
      <c r="AA45" s="81">
        <f t="shared" si="13"/>
        <v>12</v>
      </c>
      <c r="AB45" s="702"/>
      <c r="AC45" s="702"/>
      <c r="AD45" s="702"/>
      <c r="AE45" s="702"/>
      <c r="AF45" s="98">
        <f t="shared" si="14"/>
        <v>1</v>
      </c>
      <c r="AG45" s="680"/>
      <c r="AH45" s="672"/>
      <c r="AI45" s="672"/>
      <c r="AJ45" s="702"/>
    </row>
    <row r="46" spans="2:36" ht="13.5" customHeight="1" outlineLevel="1">
      <c r="B46" s="74" t="s">
        <v>83</v>
      </c>
      <c r="C46" s="72" t="s">
        <v>66</v>
      </c>
      <c r="D46" s="72">
        <v>4</v>
      </c>
      <c r="E46" s="204">
        <v>13</v>
      </c>
      <c r="F46" s="261" t="str">
        <f>'団体ＰＧ用'!F42</f>
        <v>山本　・海野　</v>
      </c>
      <c r="G46" s="133">
        <v>1</v>
      </c>
      <c r="H46" s="137"/>
      <c r="I46" s="13"/>
      <c r="J46" s="156"/>
      <c r="K46" s="13">
        <v>2</v>
      </c>
      <c r="L46" s="13">
        <v>6</v>
      </c>
      <c r="M46" s="69">
        <v>0</v>
      </c>
      <c r="N46" s="116"/>
      <c r="O46" s="72"/>
      <c r="P46" s="156"/>
      <c r="Q46" s="72"/>
      <c r="R46" s="72"/>
      <c r="S46" s="69"/>
      <c r="T46" s="137"/>
      <c r="U46" s="13"/>
      <c r="V46" s="156"/>
      <c r="W46" s="72"/>
      <c r="X46" s="72"/>
      <c r="Y46" s="69"/>
      <c r="Z46" s="91">
        <f t="shared" si="12"/>
        <v>2</v>
      </c>
      <c r="AA46" s="72">
        <f t="shared" si="13"/>
        <v>6</v>
      </c>
      <c r="AB46" s="703"/>
      <c r="AC46" s="703"/>
      <c r="AD46" s="703"/>
      <c r="AE46" s="702"/>
      <c r="AF46" s="99">
        <f t="shared" si="14"/>
        <v>1</v>
      </c>
      <c r="AG46" s="699"/>
      <c r="AH46" s="672"/>
      <c r="AI46" s="672"/>
      <c r="AJ46" s="702"/>
    </row>
    <row r="47" spans="2:36" ht="13.5" customHeight="1" outlineLevel="1">
      <c r="B47" s="74" t="s">
        <v>83</v>
      </c>
      <c r="C47" s="82" t="s">
        <v>71</v>
      </c>
      <c r="D47" s="83">
        <v>1</v>
      </c>
      <c r="E47" s="205">
        <v>6</v>
      </c>
      <c r="F47" s="83" t="str">
        <f>'団体ＰＧ用'!F43</f>
        <v>和田　・加減　</v>
      </c>
      <c r="G47" s="176">
        <v>1</v>
      </c>
      <c r="H47" s="138"/>
      <c r="I47" s="139"/>
      <c r="J47" s="157"/>
      <c r="K47" s="139">
        <v>2</v>
      </c>
      <c r="L47" s="139">
        <v>6</v>
      </c>
      <c r="M47" s="149">
        <v>0</v>
      </c>
      <c r="N47" s="164"/>
      <c r="O47" s="83"/>
      <c r="P47" s="157"/>
      <c r="Q47" s="84"/>
      <c r="R47" s="84"/>
      <c r="S47" s="84"/>
      <c r="T47" s="138"/>
      <c r="U47" s="139"/>
      <c r="V47" s="157"/>
      <c r="W47" s="83"/>
      <c r="X47" s="83"/>
      <c r="Y47" s="149"/>
      <c r="Z47" s="92">
        <f t="shared" si="12"/>
        <v>2</v>
      </c>
      <c r="AA47" s="83">
        <f t="shared" si="13"/>
        <v>6</v>
      </c>
      <c r="AB47" s="701">
        <f>SUM(Z47:Z48)</f>
        <v>14</v>
      </c>
      <c r="AC47" s="701">
        <f>SUM(AA47:AA48)</f>
        <v>18</v>
      </c>
      <c r="AD47" s="701">
        <f>+(AB47)/((AB47)+(AC47))</f>
        <v>0.4375</v>
      </c>
      <c r="AE47" s="702"/>
      <c r="AF47" s="100">
        <f t="shared" si="14"/>
        <v>1</v>
      </c>
      <c r="AG47" s="700">
        <f>SUM(AF47:AF48)</f>
        <v>3</v>
      </c>
      <c r="AH47" s="672"/>
      <c r="AI47" s="672"/>
      <c r="AJ47" s="702"/>
    </row>
    <row r="48" spans="2:36" ht="13.5" customHeight="1" outlineLevel="1">
      <c r="B48" s="74" t="s">
        <v>83</v>
      </c>
      <c r="C48" s="72" t="s">
        <v>70</v>
      </c>
      <c r="D48" s="85">
        <v>2</v>
      </c>
      <c r="E48" s="206">
        <v>16</v>
      </c>
      <c r="F48" s="85" t="str">
        <f>'団体ＰＧ用'!F44</f>
        <v>尾藤　・義本　</v>
      </c>
      <c r="G48" s="177">
        <v>1</v>
      </c>
      <c r="H48" s="140">
        <v>7</v>
      </c>
      <c r="I48" s="141">
        <v>5</v>
      </c>
      <c r="J48" s="158">
        <v>1</v>
      </c>
      <c r="K48" s="141">
        <v>5</v>
      </c>
      <c r="L48" s="141">
        <v>7</v>
      </c>
      <c r="M48" s="150">
        <v>0</v>
      </c>
      <c r="N48" s="165"/>
      <c r="O48" s="85"/>
      <c r="P48" s="158"/>
      <c r="Q48" s="86"/>
      <c r="R48" s="86"/>
      <c r="S48" s="86"/>
      <c r="T48" s="140"/>
      <c r="U48" s="141"/>
      <c r="V48" s="158"/>
      <c r="W48" s="85"/>
      <c r="X48" s="85"/>
      <c r="Y48" s="150"/>
      <c r="Z48" s="93">
        <f t="shared" si="12"/>
        <v>12</v>
      </c>
      <c r="AA48" s="85">
        <f t="shared" si="13"/>
        <v>12</v>
      </c>
      <c r="AB48" s="703"/>
      <c r="AC48" s="703"/>
      <c r="AD48" s="703"/>
      <c r="AE48" s="702"/>
      <c r="AF48" s="101">
        <f t="shared" si="14"/>
        <v>2</v>
      </c>
      <c r="AG48" s="699"/>
      <c r="AH48" s="672"/>
      <c r="AI48" s="672"/>
      <c r="AJ48" s="702"/>
    </row>
    <row r="49" spans="2:36" ht="14.25" outlineLevel="1" thickBot="1">
      <c r="B49" s="88" t="s">
        <v>83</v>
      </c>
      <c r="C49" s="10" t="s">
        <v>72</v>
      </c>
      <c r="D49" s="10">
        <v>1</v>
      </c>
      <c r="E49" s="208">
        <v>2</v>
      </c>
      <c r="F49" s="10" t="str">
        <f>'団体ＰＧ用'!F45</f>
        <v>吉田　・熊谷　</v>
      </c>
      <c r="G49" s="178">
        <v>1</v>
      </c>
      <c r="H49" s="143">
        <v>6</v>
      </c>
      <c r="I49" s="144">
        <v>3</v>
      </c>
      <c r="J49" s="160">
        <v>1</v>
      </c>
      <c r="K49" s="144">
        <v>1</v>
      </c>
      <c r="L49" s="144">
        <v>6</v>
      </c>
      <c r="M49" s="151">
        <v>0</v>
      </c>
      <c r="N49" s="168"/>
      <c r="O49" s="79"/>
      <c r="P49" s="169"/>
      <c r="Q49" s="79"/>
      <c r="R49" s="79"/>
      <c r="S49" s="79"/>
      <c r="T49" s="143"/>
      <c r="U49" s="144"/>
      <c r="V49" s="160"/>
      <c r="W49" s="10"/>
      <c r="X49" s="10"/>
      <c r="Y49" s="151"/>
      <c r="Z49" s="11">
        <f t="shared" si="12"/>
        <v>7</v>
      </c>
      <c r="AA49" s="10">
        <f t="shared" si="13"/>
        <v>9</v>
      </c>
      <c r="AB49" s="91">
        <f>SUM(Z49)</f>
        <v>7</v>
      </c>
      <c r="AC49" s="91">
        <f>SUM(AA49)</f>
        <v>9</v>
      </c>
      <c r="AD49" s="91">
        <f>+(AB49)/((AB43)+(AC49))</f>
        <v>0.3333333333333333</v>
      </c>
      <c r="AE49" s="706"/>
      <c r="AF49" s="103">
        <f t="shared" si="14"/>
        <v>2</v>
      </c>
      <c r="AG49" s="107">
        <f>SUM(AF49)</f>
        <v>2</v>
      </c>
      <c r="AH49" s="698"/>
      <c r="AI49" s="698"/>
      <c r="AJ49" s="703"/>
    </row>
    <row r="50" spans="2:36" ht="13.5" outlineLevel="1" collapsed="1">
      <c r="B50" s="87" t="s">
        <v>43</v>
      </c>
      <c r="C50" s="78" t="s">
        <v>55</v>
      </c>
      <c r="D50" s="78">
        <v>1</v>
      </c>
      <c r="E50" s="202">
        <v>1</v>
      </c>
      <c r="F50" s="244" t="str">
        <f>'団体ＰＧ用'!F46</f>
        <v>辻本　・岡本　</v>
      </c>
      <c r="G50" s="174">
        <v>1</v>
      </c>
      <c r="H50" s="173"/>
      <c r="I50" s="134"/>
      <c r="J50" s="154"/>
      <c r="K50" s="134">
        <v>4</v>
      </c>
      <c r="L50" s="134">
        <v>6</v>
      </c>
      <c r="M50" s="147">
        <v>0</v>
      </c>
      <c r="N50" s="162"/>
      <c r="O50" s="78"/>
      <c r="P50" s="154"/>
      <c r="Q50" s="78"/>
      <c r="R50" s="78"/>
      <c r="S50" s="147"/>
      <c r="T50" s="162"/>
      <c r="U50" s="78"/>
      <c r="V50" s="154"/>
      <c r="W50" s="78"/>
      <c r="X50" s="78"/>
      <c r="Y50" s="147"/>
      <c r="Z50" s="94">
        <f t="shared" si="12"/>
        <v>4</v>
      </c>
      <c r="AA50" s="73">
        <f t="shared" si="13"/>
        <v>6</v>
      </c>
      <c r="AB50" s="705">
        <f>SUM(Z50:Z53)</f>
        <v>55</v>
      </c>
      <c r="AC50" s="705">
        <f>SUM(AA50:AA53)</f>
        <v>39</v>
      </c>
      <c r="AD50" s="705">
        <f>+(AB50)/((AB50)+(AC50))</f>
        <v>0.5851063829787234</v>
      </c>
      <c r="AE50" s="705">
        <f>SUM(AB50:AB63)/(SUM(AB50:AC63))</f>
        <v>0.532608695652174</v>
      </c>
      <c r="AF50" s="97">
        <f t="shared" si="14"/>
        <v>1</v>
      </c>
      <c r="AG50" s="679">
        <f>SUM(AF50:AF53)</f>
        <v>11</v>
      </c>
      <c r="AH50" s="691">
        <f>SUM(AF50:AF56)</f>
        <v>17</v>
      </c>
      <c r="AI50" s="691">
        <f>SUM(AH50:AH63)</f>
        <v>32</v>
      </c>
      <c r="AJ50" s="701">
        <f>RANK(AI50,AI$8:AI$133)</f>
        <v>3</v>
      </c>
    </row>
    <row r="51" spans="2:36" ht="13.5" customHeight="1" outlineLevel="1">
      <c r="B51" s="74" t="s">
        <v>82</v>
      </c>
      <c r="C51" s="73" t="s">
        <v>65</v>
      </c>
      <c r="D51" s="81">
        <v>2</v>
      </c>
      <c r="E51" s="203">
        <v>32</v>
      </c>
      <c r="F51" s="245" t="str">
        <f>'団体ＰＧ用'!F47</f>
        <v>伊勢地　・谷野　</v>
      </c>
      <c r="G51" s="175">
        <v>1</v>
      </c>
      <c r="H51" s="135"/>
      <c r="I51" s="136"/>
      <c r="J51" s="155"/>
      <c r="K51" s="136">
        <v>6</v>
      </c>
      <c r="L51" s="136">
        <v>3</v>
      </c>
      <c r="M51" s="148">
        <v>1</v>
      </c>
      <c r="N51" s="163">
        <v>1</v>
      </c>
      <c r="O51" s="81">
        <v>6</v>
      </c>
      <c r="P51" s="155">
        <v>0</v>
      </c>
      <c r="Q51" s="81"/>
      <c r="R51" s="81"/>
      <c r="S51" s="148"/>
      <c r="T51" s="163"/>
      <c r="U51" s="81"/>
      <c r="V51" s="155"/>
      <c r="W51" s="81"/>
      <c r="X51" s="81"/>
      <c r="Y51" s="148"/>
      <c r="Z51" s="90">
        <f t="shared" si="12"/>
        <v>7</v>
      </c>
      <c r="AA51" s="81">
        <f t="shared" si="13"/>
        <v>9</v>
      </c>
      <c r="AB51" s="702"/>
      <c r="AC51" s="702"/>
      <c r="AD51" s="702"/>
      <c r="AE51" s="702"/>
      <c r="AF51" s="98">
        <f t="shared" si="14"/>
        <v>2</v>
      </c>
      <c r="AG51" s="680"/>
      <c r="AH51" s="672"/>
      <c r="AI51" s="672"/>
      <c r="AJ51" s="702"/>
    </row>
    <row r="52" spans="2:36" ht="13.5" customHeight="1" outlineLevel="1">
      <c r="B52" s="74" t="s">
        <v>82</v>
      </c>
      <c r="C52" s="73" t="s">
        <v>65</v>
      </c>
      <c r="D52" s="81">
        <v>3</v>
      </c>
      <c r="E52" s="203">
        <v>21</v>
      </c>
      <c r="F52" s="245" t="str">
        <f>'団体ＰＧ用'!F48</f>
        <v>井上　・小柴　</v>
      </c>
      <c r="G52" s="175">
        <v>1</v>
      </c>
      <c r="H52" s="135">
        <v>6</v>
      </c>
      <c r="I52" s="136">
        <v>0</v>
      </c>
      <c r="J52" s="155">
        <v>1</v>
      </c>
      <c r="K52" s="136">
        <v>6</v>
      </c>
      <c r="L52" s="136">
        <v>3</v>
      </c>
      <c r="M52" s="148">
        <v>1</v>
      </c>
      <c r="N52" s="163">
        <v>6</v>
      </c>
      <c r="O52" s="81">
        <v>4</v>
      </c>
      <c r="P52" s="155">
        <v>1</v>
      </c>
      <c r="Q52" s="81">
        <v>6</v>
      </c>
      <c r="R52" s="81">
        <v>0</v>
      </c>
      <c r="S52" s="148">
        <v>1</v>
      </c>
      <c r="T52" s="163">
        <v>4</v>
      </c>
      <c r="U52" s="81">
        <v>6</v>
      </c>
      <c r="V52" s="155">
        <v>0</v>
      </c>
      <c r="W52" s="81"/>
      <c r="X52" s="81"/>
      <c r="Y52" s="148"/>
      <c r="Z52" s="90">
        <f t="shared" si="12"/>
        <v>28</v>
      </c>
      <c r="AA52" s="81">
        <f t="shared" si="13"/>
        <v>13</v>
      </c>
      <c r="AB52" s="702"/>
      <c r="AC52" s="702"/>
      <c r="AD52" s="702"/>
      <c r="AE52" s="702"/>
      <c r="AF52" s="98">
        <f t="shared" si="14"/>
        <v>5</v>
      </c>
      <c r="AG52" s="680"/>
      <c r="AH52" s="672"/>
      <c r="AI52" s="672"/>
      <c r="AJ52" s="702"/>
    </row>
    <row r="53" spans="2:36" ht="13.5" customHeight="1" outlineLevel="1">
      <c r="B53" s="74" t="s">
        <v>82</v>
      </c>
      <c r="C53" s="72" t="s">
        <v>65</v>
      </c>
      <c r="D53" s="72">
        <v>4</v>
      </c>
      <c r="E53" s="204">
        <v>11</v>
      </c>
      <c r="F53" s="242" t="str">
        <f>'団体ＰＧ用'!F49</f>
        <v>高野　・井上　</v>
      </c>
      <c r="G53" s="133">
        <v>1</v>
      </c>
      <c r="H53" s="137"/>
      <c r="I53" s="13"/>
      <c r="J53" s="156"/>
      <c r="K53" s="13">
        <v>6</v>
      </c>
      <c r="L53" s="13">
        <v>2</v>
      </c>
      <c r="M53" s="69">
        <v>1</v>
      </c>
      <c r="N53" s="116">
        <v>6</v>
      </c>
      <c r="O53" s="72">
        <v>3</v>
      </c>
      <c r="P53" s="156">
        <v>1</v>
      </c>
      <c r="Q53" s="72">
        <v>4</v>
      </c>
      <c r="R53" s="72">
        <v>6</v>
      </c>
      <c r="S53" s="69">
        <v>0</v>
      </c>
      <c r="T53" s="116"/>
      <c r="U53" s="72"/>
      <c r="V53" s="156"/>
      <c r="W53" s="72"/>
      <c r="X53" s="72"/>
      <c r="Y53" s="69"/>
      <c r="Z53" s="91">
        <f t="shared" si="12"/>
        <v>16</v>
      </c>
      <c r="AA53" s="72">
        <f t="shared" si="13"/>
        <v>11</v>
      </c>
      <c r="AB53" s="703"/>
      <c r="AC53" s="703"/>
      <c r="AD53" s="703"/>
      <c r="AE53" s="702"/>
      <c r="AF53" s="99">
        <f t="shared" si="14"/>
        <v>3</v>
      </c>
      <c r="AG53" s="699"/>
      <c r="AH53" s="672"/>
      <c r="AI53" s="672"/>
      <c r="AJ53" s="702"/>
    </row>
    <row r="54" spans="2:36" ht="13.5" customHeight="1" outlineLevel="1">
      <c r="B54" s="74" t="s">
        <v>82</v>
      </c>
      <c r="C54" s="82" t="s">
        <v>68</v>
      </c>
      <c r="D54" s="83">
        <v>1</v>
      </c>
      <c r="E54" s="205">
        <v>13</v>
      </c>
      <c r="F54" s="542" t="s">
        <v>468</v>
      </c>
      <c r="G54" s="176">
        <v>1</v>
      </c>
      <c r="H54" s="138"/>
      <c r="I54" s="139"/>
      <c r="J54" s="157"/>
      <c r="K54" s="139">
        <v>6</v>
      </c>
      <c r="L54" s="139">
        <v>3</v>
      </c>
      <c r="M54" s="149">
        <v>1</v>
      </c>
      <c r="N54" s="164">
        <v>1</v>
      </c>
      <c r="O54" s="83">
        <v>6</v>
      </c>
      <c r="P54" s="157">
        <v>0</v>
      </c>
      <c r="Q54" s="84"/>
      <c r="R54" s="84"/>
      <c r="S54" s="84"/>
      <c r="T54" s="138"/>
      <c r="U54" s="139"/>
      <c r="V54" s="157"/>
      <c r="W54" s="83"/>
      <c r="X54" s="83"/>
      <c r="Y54" s="149"/>
      <c r="Z54" s="92">
        <f t="shared" si="12"/>
        <v>7</v>
      </c>
      <c r="AA54" s="83">
        <f t="shared" si="13"/>
        <v>9</v>
      </c>
      <c r="AB54" s="701">
        <f>SUM(Z54:Z55)</f>
        <v>17</v>
      </c>
      <c r="AC54" s="701">
        <f>SUM(AA54:AA55)</f>
        <v>17</v>
      </c>
      <c r="AD54" s="701">
        <f>+(AB54)/((AB54)+(AC54))</f>
        <v>0.5</v>
      </c>
      <c r="AE54" s="702"/>
      <c r="AF54" s="100">
        <f t="shared" si="14"/>
        <v>2</v>
      </c>
      <c r="AG54" s="700">
        <f>SUM(AF54:AF55)</f>
        <v>4</v>
      </c>
      <c r="AH54" s="672"/>
      <c r="AI54" s="672"/>
      <c r="AJ54" s="702"/>
    </row>
    <row r="55" spans="2:36" ht="13.5" customHeight="1" outlineLevel="1">
      <c r="B55" s="74" t="s">
        <v>82</v>
      </c>
      <c r="C55" s="72" t="s">
        <v>67</v>
      </c>
      <c r="D55" s="85">
        <v>2</v>
      </c>
      <c r="E55" s="206">
        <v>2</v>
      </c>
      <c r="F55" s="246" t="str">
        <f>'団体ＰＧ用'!F51</f>
        <v>藤原　・中川　</v>
      </c>
      <c r="G55" s="177">
        <v>1</v>
      </c>
      <c r="H55" s="140"/>
      <c r="I55" s="141"/>
      <c r="J55" s="158"/>
      <c r="K55" s="141">
        <v>6</v>
      </c>
      <c r="L55" s="141">
        <v>2</v>
      </c>
      <c r="M55" s="150">
        <v>1</v>
      </c>
      <c r="N55" s="165">
        <v>4</v>
      </c>
      <c r="O55" s="85">
        <v>6</v>
      </c>
      <c r="P55" s="158">
        <v>0</v>
      </c>
      <c r="Q55" s="86"/>
      <c r="R55" s="86"/>
      <c r="S55" s="86"/>
      <c r="T55" s="140"/>
      <c r="U55" s="141"/>
      <c r="V55" s="158"/>
      <c r="W55" s="85"/>
      <c r="X55" s="85"/>
      <c r="Y55" s="150"/>
      <c r="Z55" s="93">
        <f t="shared" si="12"/>
        <v>10</v>
      </c>
      <c r="AA55" s="85">
        <f t="shared" si="13"/>
        <v>8</v>
      </c>
      <c r="AB55" s="703"/>
      <c r="AC55" s="703"/>
      <c r="AD55" s="703"/>
      <c r="AE55" s="702"/>
      <c r="AF55" s="101">
        <f t="shared" si="14"/>
        <v>2</v>
      </c>
      <c r="AG55" s="699"/>
      <c r="AH55" s="672"/>
      <c r="AI55" s="672"/>
      <c r="AJ55" s="702"/>
    </row>
    <row r="56" spans="2:36" ht="13.5" customHeight="1" outlineLevel="1">
      <c r="B56" s="74" t="s">
        <v>82</v>
      </c>
      <c r="C56" s="72" t="s">
        <v>69</v>
      </c>
      <c r="D56" s="72">
        <v>1</v>
      </c>
      <c r="E56" s="204">
        <v>5</v>
      </c>
      <c r="F56" s="242" t="str">
        <f>'団体ＰＧ用'!F52</f>
        <v>辻本　・島田　</v>
      </c>
      <c r="G56" s="133">
        <v>1</v>
      </c>
      <c r="H56" s="137"/>
      <c r="I56" s="13"/>
      <c r="J56" s="156"/>
      <c r="K56" s="13">
        <v>6</v>
      </c>
      <c r="L56" s="13">
        <v>4</v>
      </c>
      <c r="M56" s="69">
        <v>1</v>
      </c>
      <c r="N56" s="137">
        <v>4</v>
      </c>
      <c r="O56" s="13">
        <v>6</v>
      </c>
      <c r="P56" s="156">
        <v>0</v>
      </c>
      <c r="Q56" s="76"/>
      <c r="R56" s="76"/>
      <c r="S56" s="76"/>
      <c r="T56" s="137"/>
      <c r="U56" s="13"/>
      <c r="V56" s="156"/>
      <c r="W56" s="72"/>
      <c r="X56" s="72"/>
      <c r="Y56" s="69"/>
      <c r="Z56" s="108">
        <f t="shared" si="12"/>
        <v>10</v>
      </c>
      <c r="AA56" s="114">
        <f t="shared" si="13"/>
        <v>10</v>
      </c>
      <c r="AB56" s="108">
        <f>SUM(Z56)</f>
        <v>10</v>
      </c>
      <c r="AC56" s="108">
        <f>SUM(AA56)</f>
        <v>10</v>
      </c>
      <c r="AD56" s="146">
        <f>+(AB56)/((AB50)+(AC56))</f>
        <v>0.15384615384615385</v>
      </c>
      <c r="AE56" s="702"/>
      <c r="AF56" s="146">
        <f t="shared" si="14"/>
        <v>2</v>
      </c>
      <c r="AG56" s="108">
        <f>SUM(AF56)</f>
        <v>2</v>
      </c>
      <c r="AH56" s="704"/>
      <c r="AI56" s="672"/>
      <c r="AJ56" s="702"/>
    </row>
    <row r="57" spans="2:36" ht="13.5" customHeight="1" outlineLevel="1">
      <c r="B57" s="74" t="s">
        <v>82</v>
      </c>
      <c r="C57" s="82" t="s">
        <v>56</v>
      </c>
      <c r="D57" s="73">
        <v>1</v>
      </c>
      <c r="E57" s="207">
        <v>28</v>
      </c>
      <c r="F57" s="243" t="str">
        <f>'団体ＰＧ用'!F53</f>
        <v>長谷川　・宮崎　</v>
      </c>
      <c r="G57" s="132">
        <v>1</v>
      </c>
      <c r="H57" s="142"/>
      <c r="I57" s="4"/>
      <c r="J57" s="159"/>
      <c r="K57" s="4">
        <v>4</v>
      </c>
      <c r="L57" s="4">
        <v>6</v>
      </c>
      <c r="M57" s="70">
        <v>0</v>
      </c>
      <c r="N57" s="117"/>
      <c r="O57" s="73"/>
      <c r="P57" s="159"/>
      <c r="Q57" s="73"/>
      <c r="R57" s="73"/>
      <c r="S57" s="70"/>
      <c r="T57" s="142"/>
      <c r="U57" s="4"/>
      <c r="V57" s="159"/>
      <c r="W57" s="73"/>
      <c r="X57" s="73"/>
      <c r="Y57" s="70"/>
      <c r="Z57" s="94">
        <f t="shared" si="12"/>
        <v>4</v>
      </c>
      <c r="AA57" s="73">
        <f t="shared" si="13"/>
        <v>6</v>
      </c>
      <c r="AB57" s="702">
        <f>SUM(Z57:Z60)</f>
        <v>38</v>
      </c>
      <c r="AC57" s="702">
        <f>SUM(AA57:AA60)</f>
        <v>38</v>
      </c>
      <c r="AD57" s="702">
        <f>+(AB57)/((AB57)+(AC57))</f>
        <v>0.5</v>
      </c>
      <c r="AE57" s="702"/>
      <c r="AF57" s="102">
        <f t="shared" si="14"/>
        <v>1</v>
      </c>
      <c r="AG57" s="680">
        <f>SUM(AF57:AF60)</f>
        <v>9</v>
      </c>
      <c r="AH57" s="672">
        <f>SUM(AF57:AF63)</f>
        <v>15</v>
      </c>
      <c r="AI57" s="672"/>
      <c r="AJ57" s="702"/>
    </row>
    <row r="58" spans="2:36" ht="13.5" customHeight="1" outlineLevel="1">
      <c r="B58" s="74" t="s">
        <v>82</v>
      </c>
      <c r="C58" s="73" t="s">
        <v>66</v>
      </c>
      <c r="D58" s="81">
        <v>2</v>
      </c>
      <c r="E58" s="203">
        <v>14</v>
      </c>
      <c r="F58" s="245" t="str">
        <f>'団体ＰＧ用'!F54</f>
        <v>斉藤　・中川　</v>
      </c>
      <c r="G58" s="175">
        <v>1</v>
      </c>
      <c r="H58" s="135"/>
      <c r="I58" s="136"/>
      <c r="J58" s="155"/>
      <c r="K58" s="136">
        <v>3</v>
      </c>
      <c r="L58" s="136">
        <v>6</v>
      </c>
      <c r="M58" s="148">
        <v>0</v>
      </c>
      <c r="N58" s="163"/>
      <c r="O58" s="81"/>
      <c r="P58" s="155"/>
      <c r="Q58" s="81"/>
      <c r="R58" s="81"/>
      <c r="S58" s="148"/>
      <c r="T58" s="135"/>
      <c r="U58" s="136"/>
      <c r="V58" s="155"/>
      <c r="W58" s="81"/>
      <c r="X58" s="81"/>
      <c r="Y58" s="148"/>
      <c r="Z58" s="90">
        <f t="shared" si="12"/>
        <v>3</v>
      </c>
      <c r="AA58" s="81">
        <f t="shared" si="13"/>
        <v>6</v>
      </c>
      <c r="AB58" s="702"/>
      <c r="AC58" s="702"/>
      <c r="AD58" s="702"/>
      <c r="AE58" s="702"/>
      <c r="AF58" s="98">
        <f t="shared" si="14"/>
        <v>1</v>
      </c>
      <c r="AG58" s="680"/>
      <c r="AH58" s="672"/>
      <c r="AI58" s="672"/>
      <c r="AJ58" s="702"/>
    </row>
    <row r="59" spans="2:36" ht="13.5" customHeight="1" outlineLevel="1">
      <c r="B59" s="74" t="s">
        <v>82</v>
      </c>
      <c r="C59" s="73" t="s">
        <v>66</v>
      </c>
      <c r="D59" s="81">
        <v>3</v>
      </c>
      <c r="E59" s="203">
        <v>4</v>
      </c>
      <c r="F59" s="245" t="str">
        <f>'団体ＰＧ用'!F55</f>
        <v>小城　・辻本　</v>
      </c>
      <c r="G59" s="175">
        <v>1</v>
      </c>
      <c r="H59" s="135"/>
      <c r="I59" s="136"/>
      <c r="J59" s="155"/>
      <c r="K59" s="136">
        <v>7</v>
      </c>
      <c r="L59" s="136">
        <v>5</v>
      </c>
      <c r="M59" s="148">
        <v>1</v>
      </c>
      <c r="N59" s="163">
        <v>0</v>
      </c>
      <c r="O59" s="81">
        <v>6</v>
      </c>
      <c r="P59" s="155">
        <v>0</v>
      </c>
      <c r="Q59" s="81"/>
      <c r="R59" s="81"/>
      <c r="S59" s="148"/>
      <c r="T59" s="135"/>
      <c r="U59" s="136"/>
      <c r="V59" s="155"/>
      <c r="W59" s="81"/>
      <c r="X59" s="81"/>
      <c r="Y59" s="148"/>
      <c r="Z59" s="90">
        <f t="shared" si="12"/>
        <v>7</v>
      </c>
      <c r="AA59" s="81">
        <f t="shared" si="13"/>
        <v>11</v>
      </c>
      <c r="AB59" s="702"/>
      <c r="AC59" s="702"/>
      <c r="AD59" s="702"/>
      <c r="AE59" s="702"/>
      <c r="AF59" s="98">
        <f t="shared" si="14"/>
        <v>2</v>
      </c>
      <c r="AG59" s="680"/>
      <c r="AH59" s="672"/>
      <c r="AI59" s="672"/>
      <c r="AJ59" s="702"/>
    </row>
    <row r="60" spans="2:36" ht="13.5" customHeight="1" outlineLevel="1">
      <c r="B60" s="74" t="s">
        <v>82</v>
      </c>
      <c r="C60" s="72" t="s">
        <v>66</v>
      </c>
      <c r="D60" s="72">
        <v>4</v>
      </c>
      <c r="E60" s="204">
        <v>26</v>
      </c>
      <c r="F60" s="260" t="str">
        <f>'団体ＰＧ用'!F56</f>
        <v>今出川　・牧野　</v>
      </c>
      <c r="G60" s="133">
        <v>1</v>
      </c>
      <c r="H60" s="137">
        <v>6</v>
      </c>
      <c r="I60" s="13">
        <v>3</v>
      </c>
      <c r="J60" s="156">
        <v>1</v>
      </c>
      <c r="K60" s="13">
        <v>6</v>
      </c>
      <c r="L60" s="13">
        <v>0</v>
      </c>
      <c r="M60" s="69">
        <v>1</v>
      </c>
      <c r="N60" s="116">
        <v>6</v>
      </c>
      <c r="O60" s="72">
        <v>2</v>
      </c>
      <c r="P60" s="156">
        <v>1</v>
      </c>
      <c r="Q60" s="72">
        <v>6</v>
      </c>
      <c r="R60" s="72">
        <v>4</v>
      </c>
      <c r="S60" s="69">
        <v>1</v>
      </c>
      <c r="T60" s="137">
        <v>0</v>
      </c>
      <c r="U60" s="13">
        <v>6</v>
      </c>
      <c r="V60" s="156">
        <v>0</v>
      </c>
      <c r="W60" s="72"/>
      <c r="X60" s="72"/>
      <c r="Y60" s="69"/>
      <c r="Z60" s="91">
        <f t="shared" si="12"/>
        <v>24</v>
      </c>
      <c r="AA60" s="72">
        <f t="shared" si="13"/>
        <v>15</v>
      </c>
      <c r="AB60" s="703"/>
      <c r="AC60" s="703"/>
      <c r="AD60" s="703"/>
      <c r="AE60" s="702"/>
      <c r="AF60" s="99">
        <f t="shared" si="14"/>
        <v>5</v>
      </c>
      <c r="AG60" s="699"/>
      <c r="AH60" s="672"/>
      <c r="AI60" s="672"/>
      <c r="AJ60" s="702"/>
    </row>
    <row r="61" spans="2:36" ht="13.5" customHeight="1" outlineLevel="1">
      <c r="B61" s="74" t="s">
        <v>82</v>
      </c>
      <c r="C61" s="82" t="s">
        <v>71</v>
      </c>
      <c r="D61" s="83">
        <v>1</v>
      </c>
      <c r="E61" s="205">
        <v>10</v>
      </c>
      <c r="F61" s="258" t="str">
        <f>'団体ＰＧ用'!F57</f>
        <v>幾野　・石本　</v>
      </c>
      <c r="G61" s="176">
        <v>1</v>
      </c>
      <c r="H61" s="138"/>
      <c r="I61" s="139"/>
      <c r="J61" s="157"/>
      <c r="K61" s="139">
        <v>3</v>
      </c>
      <c r="L61" s="139">
        <v>6</v>
      </c>
      <c r="M61" s="149">
        <v>0</v>
      </c>
      <c r="N61" s="164"/>
      <c r="O61" s="83"/>
      <c r="P61" s="157"/>
      <c r="Q61" s="84"/>
      <c r="R61" s="84"/>
      <c r="S61" s="84"/>
      <c r="T61" s="138"/>
      <c r="U61" s="139"/>
      <c r="V61" s="157"/>
      <c r="W61" s="83"/>
      <c r="X61" s="83"/>
      <c r="Y61" s="149"/>
      <c r="Z61" s="92">
        <f t="shared" si="12"/>
        <v>3</v>
      </c>
      <c r="AA61" s="83">
        <f t="shared" si="13"/>
        <v>6</v>
      </c>
      <c r="AB61" s="701">
        <f>SUM(Z61:Z62)</f>
        <v>20</v>
      </c>
      <c r="AC61" s="701">
        <f>SUM(AA61:AA62)</f>
        <v>16</v>
      </c>
      <c r="AD61" s="701">
        <f>+(AB61)/((AB61)+(AC61))</f>
        <v>0.5555555555555556</v>
      </c>
      <c r="AE61" s="702"/>
      <c r="AF61" s="100">
        <f t="shared" si="14"/>
        <v>1</v>
      </c>
      <c r="AG61" s="700">
        <f>SUM(AF61:AF62)</f>
        <v>4</v>
      </c>
      <c r="AH61" s="672"/>
      <c r="AI61" s="672"/>
      <c r="AJ61" s="702"/>
    </row>
    <row r="62" spans="2:36" ht="13.5" customHeight="1" outlineLevel="1">
      <c r="B62" s="74" t="s">
        <v>82</v>
      </c>
      <c r="C62" s="72" t="s">
        <v>70</v>
      </c>
      <c r="D62" s="85">
        <v>2</v>
      </c>
      <c r="E62" s="206">
        <v>7</v>
      </c>
      <c r="F62" s="246" t="str">
        <f>'団体ＰＧ用'!F58</f>
        <v>三原　・坪野　</v>
      </c>
      <c r="G62" s="177">
        <v>1</v>
      </c>
      <c r="H62" s="140"/>
      <c r="I62" s="141"/>
      <c r="J62" s="158"/>
      <c r="K62" s="141">
        <v>6</v>
      </c>
      <c r="L62" s="141">
        <v>1</v>
      </c>
      <c r="M62" s="150">
        <v>1</v>
      </c>
      <c r="N62" s="165">
        <v>6</v>
      </c>
      <c r="O62" s="85">
        <v>2</v>
      </c>
      <c r="P62" s="158">
        <v>1</v>
      </c>
      <c r="Q62" s="141">
        <v>5</v>
      </c>
      <c r="R62" s="141">
        <v>7</v>
      </c>
      <c r="S62" s="546">
        <v>0</v>
      </c>
      <c r="T62" s="140"/>
      <c r="U62" s="141"/>
      <c r="V62" s="158"/>
      <c r="W62" s="85"/>
      <c r="X62" s="85"/>
      <c r="Y62" s="150"/>
      <c r="Z62" s="93">
        <f t="shared" si="12"/>
        <v>17</v>
      </c>
      <c r="AA62" s="85">
        <f t="shared" si="13"/>
        <v>10</v>
      </c>
      <c r="AB62" s="703"/>
      <c r="AC62" s="703"/>
      <c r="AD62" s="703"/>
      <c r="AE62" s="702"/>
      <c r="AF62" s="101">
        <f t="shared" si="14"/>
        <v>3</v>
      </c>
      <c r="AG62" s="699"/>
      <c r="AH62" s="672"/>
      <c r="AI62" s="672"/>
      <c r="AJ62" s="702"/>
    </row>
    <row r="63" spans="2:36" ht="14.25" outlineLevel="1" thickBot="1">
      <c r="B63" s="88" t="s">
        <v>82</v>
      </c>
      <c r="C63" s="10" t="s">
        <v>72</v>
      </c>
      <c r="D63" s="10">
        <v>1</v>
      </c>
      <c r="E63" s="208">
        <v>7</v>
      </c>
      <c r="F63" s="247" t="str">
        <f>'団体ＰＧ用'!F59</f>
        <v>谷　・大橋　</v>
      </c>
      <c r="G63" s="178">
        <v>1</v>
      </c>
      <c r="H63" s="143"/>
      <c r="I63" s="144"/>
      <c r="J63" s="160"/>
      <c r="K63" s="144">
        <v>6</v>
      </c>
      <c r="L63" s="144">
        <v>3</v>
      </c>
      <c r="M63" s="151">
        <v>1</v>
      </c>
      <c r="N63" s="143">
        <v>1</v>
      </c>
      <c r="O63" s="144">
        <v>6</v>
      </c>
      <c r="P63" s="547">
        <v>0</v>
      </c>
      <c r="Q63" s="79"/>
      <c r="R63" s="79"/>
      <c r="S63" s="79"/>
      <c r="T63" s="143"/>
      <c r="U63" s="144"/>
      <c r="V63" s="160"/>
      <c r="W63" s="10"/>
      <c r="X63" s="10"/>
      <c r="Y63" s="151"/>
      <c r="Z63" s="11">
        <f t="shared" si="12"/>
        <v>7</v>
      </c>
      <c r="AA63" s="10">
        <f t="shared" si="13"/>
        <v>9</v>
      </c>
      <c r="AB63" s="91">
        <f>SUM(Z63)</f>
        <v>7</v>
      </c>
      <c r="AC63" s="91">
        <f>SUM(AA63)</f>
        <v>9</v>
      </c>
      <c r="AD63" s="91">
        <f>+(AB63)/((AB57)+(AC63))</f>
        <v>0.14893617021276595</v>
      </c>
      <c r="AE63" s="706"/>
      <c r="AF63" s="103">
        <f t="shared" si="14"/>
        <v>2</v>
      </c>
      <c r="AG63" s="107">
        <f>SUM(AF63)</f>
        <v>2</v>
      </c>
      <c r="AH63" s="698"/>
      <c r="AI63" s="698"/>
      <c r="AJ63" s="703"/>
    </row>
    <row r="64" spans="2:36" ht="13.5" outlineLevel="1">
      <c r="B64" s="87" t="s">
        <v>41</v>
      </c>
      <c r="C64" s="78" t="s">
        <v>55</v>
      </c>
      <c r="D64" s="78">
        <v>1</v>
      </c>
      <c r="E64" s="202">
        <v>9</v>
      </c>
      <c r="F64" s="78" t="str">
        <f>'団体ＰＧ用'!F60</f>
        <v>澤田　・辻本　</v>
      </c>
      <c r="G64" s="174">
        <v>1</v>
      </c>
      <c r="H64" s="173"/>
      <c r="I64" s="134"/>
      <c r="J64" s="154"/>
      <c r="K64" s="134">
        <v>0</v>
      </c>
      <c r="L64" s="134">
        <v>6</v>
      </c>
      <c r="M64" s="147">
        <v>1</v>
      </c>
      <c r="N64" s="162"/>
      <c r="O64" s="78"/>
      <c r="P64" s="154"/>
      <c r="Q64" s="78"/>
      <c r="R64" s="78"/>
      <c r="S64" s="147"/>
      <c r="T64" s="162"/>
      <c r="U64" s="78"/>
      <c r="V64" s="154"/>
      <c r="W64" s="78"/>
      <c r="X64" s="78"/>
      <c r="Y64" s="147"/>
      <c r="Z64" s="94">
        <f t="shared" si="12"/>
        <v>0</v>
      </c>
      <c r="AA64" s="73">
        <f t="shared" si="13"/>
        <v>6</v>
      </c>
      <c r="AB64" s="705">
        <f>SUM(Z64:Z67)</f>
        <v>24</v>
      </c>
      <c r="AC64" s="705">
        <f>SUM(AA64:AA67)</f>
        <v>27</v>
      </c>
      <c r="AD64" s="705">
        <f>+(AB64)/((AB64)+(AC64))</f>
        <v>0.47058823529411764</v>
      </c>
      <c r="AE64" s="705">
        <f>SUM(AB64:AB77)/(SUM(AB64:AC77))</f>
        <v>0.4972375690607735</v>
      </c>
      <c r="AF64" s="97">
        <f t="shared" si="14"/>
        <v>2</v>
      </c>
      <c r="AG64" s="679">
        <f>SUM(AF64:AF67)</f>
        <v>8</v>
      </c>
      <c r="AH64" s="691">
        <f>SUM(AF64:AF70)</f>
        <v>14</v>
      </c>
      <c r="AI64" s="691">
        <f>SUM(AH64:AH77)</f>
        <v>26</v>
      </c>
      <c r="AJ64" s="701">
        <f>RANK(AI64,AI$8:AI$133)</f>
        <v>5</v>
      </c>
    </row>
    <row r="65" spans="2:36" ht="13.5" customHeight="1" outlineLevel="1">
      <c r="B65" s="74" t="s">
        <v>81</v>
      </c>
      <c r="C65" s="73" t="s">
        <v>65</v>
      </c>
      <c r="D65" s="81">
        <v>2</v>
      </c>
      <c r="E65" s="203">
        <v>23</v>
      </c>
      <c r="F65" s="81" t="str">
        <f>'団体ＰＧ用'!F61</f>
        <v>朝田　・菊池　</v>
      </c>
      <c r="G65" s="175">
        <v>1</v>
      </c>
      <c r="H65" s="135"/>
      <c r="I65" s="136"/>
      <c r="J65" s="155"/>
      <c r="K65" s="136">
        <v>3</v>
      </c>
      <c r="L65" s="136">
        <v>6</v>
      </c>
      <c r="M65" s="148">
        <v>0</v>
      </c>
      <c r="N65" s="163"/>
      <c r="O65" s="81"/>
      <c r="P65" s="155"/>
      <c r="Q65" s="81"/>
      <c r="R65" s="81"/>
      <c r="S65" s="148"/>
      <c r="T65" s="163"/>
      <c r="U65" s="81"/>
      <c r="V65" s="155"/>
      <c r="W65" s="81"/>
      <c r="X65" s="81"/>
      <c r="Y65" s="148"/>
      <c r="Z65" s="90">
        <f t="shared" si="12"/>
        <v>3</v>
      </c>
      <c r="AA65" s="81">
        <f t="shared" si="13"/>
        <v>6</v>
      </c>
      <c r="AB65" s="702"/>
      <c r="AC65" s="702"/>
      <c r="AD65" s="702"/>
      <c r="AE65" s="702"/>
      <c r="AF65" s="98">
        <f t="shared" si="14"/>
        <v>1</v>
      </c>
      <c r="AG65" s="680"/>
      <c r="AH65" s="672"/>
      <c r="AI65" s="672"/>
      <c r="AJ65" s="702"/>
    </row>
    <row r="66" spans="2:36" ht="13.5" customHeight="1" outlineLevel="1">
      <c r="B66" s="74" t="s">
        <v>81</v>
      </c>
      <c r="C66" s="73" t="s">
        <v>65</v>
      </c>
      <c r="D66" s="81">
        <v>3</v>
      </c>
      <c r="E66" s="203">
        <v>35</v>
      </c>
      <c r="F66" s="81" t="str">
        <f>'団体ＰＧ用'!F62</f>
        <v>山内　・上谷　</v>
      </c>
      <c r="G66" s="175">
        <v>1</v>
      </c>
      <c r="H66" s="135"/>
      <c r="I66" s="136"/>
      <c r="J66" s="155"/>
      <c r="K66" s="136">
        <v>6</v>
      </c>
      <c r="L66" s="136">
        <v>2</v>
      </c>
      <c r="M66" s="148">
        <v>1</v>
      </c>
      <c r="N66" s="163">
        <v>6</v>
      </c>
      <c r="O66" s="81">
        <v>1</v>
      </c>
      <c r="P66" s="155">
        <v>1</v>
      </c>
      <c r="Q66" s="81">
        <v>1</v>
      </c>
      <c r="R66" s="81">
        <v>6</v>
      </c>
      <c r="S66" s="148">
        <v>0</v>
      </c>
      <c r="T66" s="163"/>
      <c r="U66" s="81"/>
      <c r="V66" s="155"/>
      <c r="W66" s="81"/>
      <c r="X66" s="81"/>
      <c r="Y66" s="148"/>
      <c r="Z66" s="90">
        <f t="shared" si="12"/>
        <v>13</v>
      </c>
      <c r="AA66" s="81">
        <f t="shared" si="13"/>
        <v>9</v>
      </c>
      <c r="AB66" s="702"/>
      <c r="AC66" s="702"/>
      <c r="AD66" s="702"/>
      <c r="AE66" s="702"/>
      <c r="AF66" s="98">
        <f t="shared" si="14"/>
        <v>3</v>
      </c>
      <c r="AG66" s="680"/>
      <c r="AH66" s="672"/>
      <c r="AI66" s="672"/>
      <c r="AJ66" s="702"/>
    </row>
    <row r="67" spans="2:36" ht="13.5" customHeight="1" outlineLevel="1">
      <c r="B67" s="74" t="s">
        <v>81</v>
      </c>
      <c r="C67" s="72" t="s">
        <v>65</v>
      </c>
      <c r="D67" s="72">
        <v>4</v>
      </c>
      <c r="E67" s="204">
        <v>13</v>
      </c>
      <c r="F67" s="261" t="str">
        <f>'団体ＰＧ用'!F63</f>
        <v>三原　・藤原　</v>
      </c>
      <c r="G67" s="133">
        <v>1</v>
      </c>
      <c r="H67" s="137"/>
      <c r="I67" s="13"/>
      <c r="J67" s="156"/>
      <c r="K67" s="13">
        <v>6</v>
      </c>
      <c r="L67" s="13">
        <v>0</v>
      </c>
      <c r="M67" s="69">
        <v>1</v>
      </c>
      <c r="N67" s="116">
        <v>2</v>
      </c>
      <c r="O67" s="72">
        <v>6</v>
      </c>
      <c r="P67" s="156">
        <v>0</v>
      </c>
      <c r="Q67" s="72"/>
      <c r="R67" s="72"/>
      <c r="S67" s="69"/>
      <c r="T67" s="116"/>
      <c r="U67" s="72"/>
      <c r="V67" s="156"/>
      <c r="W67" s="72"/>
      <c r="X67" s="72"/>
      <c r="Y67" s="69"/>
      <c r="Z67" s="91">
        <f t="shared" si="12"/>
        <v>8</v>
      </c>
      <c r="AA67" s="72">
        <f t="shared" si="13"/>
        <v>6</v>
      </c>
      <c r="AB67" s="703"/>
      <c r="AC67" s="703"/>
      <c r="AD67" s="703"/>
      <c r="AE67" s="702"/>
      <c r="AF67" s="99">
        <f t="shared" si="14"/>
        <v>2</v>
      </c>
      <c r="AG67" s="699"/>
      <c r="AH67" s="672"/>
      <c r="AI67" s="672"/>
      <c r="AJ67" s="702"/>
    </row>
    <row r="68" spans="2:36" ht="13.5" customHeight="1" outlineLevel="1">
      <c r="B68" s="74" t="s">
        <v>81</v>
      </c>
      <c r="C68" s="82" t="s">
        <v>68</v>
      </c>
      <c r="D68" s="83">
        <v>1</v>
      </c>
      <c r="E68" s="205">
        <v>15</v>
      </c>
      <c r="F68" s="83" t="str">
        <f>'団体ＰＧ用'!F64</f>
        <v>高橋　・和田　</v>
      </c>
      <c r="G68" s="176">
        <v>1</v>
      </c>
      <c r="H68" s="138"/>
      <c r="I68" s="139"/>
      <c r="J68" s="157"/>
      <c r="K68" s="139">
        <v>6</v>
      </c>
      <c r="L68" s="139">
        <v>4</v>
      </c>
      <c r="M68" s="149">
        <v>1</v>
      </c>
      <c r="N68" s="164">
        <v>6</v>
      </c>
      <c r="O68" s="83">
        <v>4</v>
      </c>
      <c r="P68" s="157">
        <v>1</v>
      </c>
      <c r="Q68" s="139">
        <v>6</v>
      </c>
      <c r="R68" s="139">
        <v>3</v>
      </c>
      <c r="S68" s="545">
        <v>1</v>
      </c>
      <c r="T68" s="138"/>
      <c r="U68" s="139"/>
      <c r="V68" s="157"/>
      <c r="W68" s="83"/>
      <c r="X68" s="83"/>
      <c r="Y68" s="149"/>
      <c r="Z68" s="92">
        <f t="shared" si="12"/>
        <v>18</v>
      </c>
      <c r="AA68" s="83">
        <f t="shared" si="13"/>
        <v>11</v>
      </c>
      <c r="AB68" s="701">
        <f>SUM(Z68:Z69)</f>
        <v>21</v>
      </c>
      <c r="AC68" s="701">
        <f>SUM(AA68:AA69)</f>
        <v>17</v>
      </c>
      <c r="AD68" s="701">
        <f>+(AB68)/((AB68)+(AC68))</f>
        <v>0.5526315789473685</v>
      </c>
      <c r="AE68" s="702"/>
      <c r="AF68" s="100">
        <f t="shared" si="14"/>
        <v>4</v>
      </c>
      <c r="AG68" s="700">
        <f>SUM(AF68:AF69)</f>
        <v>5</v>
      </c>
      <c r="AH68" s="672"/>
      <c r="AI68" s="672"/>
      <c r="AJ68" s="702"/>
    </row>
    <row r="69" spans="2:36" ht="13.5" customHeight="1" outlineLevel="1">
      <c r="B69" s="74" t="s">
        <v>81</v>
      </c>
      <c r="C69" s="72" t="s">
        <v>67</v>
      </c>
      <c r="D69" s="85">
        <v>2</v>
      </c>
      <c r="E69" s="206">
        <v>3</v>
      </c>
      <c r="F69" s="85" t="str">
        <f>'団体ＰＧ用'!F65</f>
        <v>門脇　・篠原　</v>
      </c>
      <c r="G69" s="177">
        <v>1</v>
      </c>
      <c r="H69" s="140"/>
      <c r="I69" s="141"/>
      <c r="J69" s="158"/>
      <c r="K69" s="141">
        <v>3</v>
      </c>
      <c r="L69" s="141">
        <v>6</v>
      </c>
      <c r="M69" s="150">
        <v>0</v>
      </c>
      <c r="N69" s="165"/>
      <c r="O69" s="85"/>
      <c r="P69" s="158"/>
      <c r="Q69" s="86"/>
      <c r="R69" s="86"/>
      <c r="S69" s="86"/>
      <c r="T69" s="140"/>
      <c r="U69" s="141"/>
      <c r="V69" s="158"/>
      <c r="W69" s="85"/>
      <c r="X69" s="85"/>
      <c r="Y69" s="150"/>
      <c r="Z69" s="93">
        <f t="shared" si="12"/>
        <v>3</v>
      </c>
      <c r="AA69" s="85">
        <f t="shared" si="13"/>
        <v>6</v>
      </c>
      <c r="AB69" s="703"/>
      <c r="AC69" s="703"/>
      <c r="AD69" s="703"/>
      <c r="AE69" s="702"/>
      <c r="AF69" s="101">
        <f t="shared" si="14"/>
        <v>1</v>
      </c>
      <c r="AG69" s="699"/>
      <c r="AH69" s="672"/>
      <c r="AI69" s="672"/>
      <c r="AJ69" s="702"/>
    </row>
    <row r="70" spans="2:36" ht="13.5" customHeight="1" outlineLevel="1">
      <c r="B70" s="74" t="s">
        <v>81</v>
      </c>
      <c r="C70" s="72" t="s">
        <v>69</v>
      </c>
      <c r="D70" s="72">
        <v>1</v>
      </c>
      <c r="E70" s="204"/>
      <c r="F70" s="242" t="str">
        <f>'団体ＰＧ用'!F66</f>
        <v>bye　・bye　</v>
      </c>
      <c r="G70" s="133">
        <v>1</v>
      </c>
      <c r="H70" s="137"/>
      <c r="I70" s="13"/>
      <c r="J70" s="156"/>
      <c r="K70" s="13"/>
      <c r="L70" s="13"/>
      <c r="M70" s="69"/>
      <c r="N70" s="166"/>
      <c r="O70" s="76"/>
      <c r="P70" s="167"/>
      <c r="Q70" s="76"/>
      <c r="R70" s="76"/>
      <c r="S70" s="76"/>
      <c r="T70" s="137"/>
      <c r="U70" s="13"/>
      <c r="V70" s="156"/>
      <c r="W70" s="72"/>
      <c r="X70" s="72"/>
      <c r="Y70" s="69"/>
      <c r="Z70" s="108">
        <f t="shared" si="12"/>
        <v>0</v>
      </c>
      <c r="AA70" s="114">
        <f t="shared" si="13"/>
        <v>0</v>
      </c>
      <c r="AB70" s="108">
        <f>SUM(Z70)</f>
        <v>0</v>
      </c>
      <c r="AC70" s="108">
        <f>SUM(AA70)</f>
        <v>0</v>
      </c>
      <c r="AD70" s="146">
        <f>+(AB70)/((AB64)+(AC70))</f>
        <v>0</v>
      </c>
      <c r="AE70" s="702"/>
      <c r="AF70" s="146">
        <f t="shared" si="14"/>
        <v>1</v>
      </c>
      <c r="AG70" s="108">
        <f>SUM(AF70)</f>
        <v>1</v>
      </c>
      <c r="AH70" s="704"/>
      <c r="AI70" s="672"/>
      <c r="AJ70" s="702"/>
    </row>
    <row r="71" spans="2:36" ht="13.5" customHeight="1" outlineLevel="1">
      <c r="B71" s="74" t="s">
        <v>81</v>
      </c>
      <c r="C71" s="82" t="s">
        <v>56</v>
      </c>
      <c r="D71" s="73">
        <v>1</v>
      </c>
      <c r="E71" s="207">
        <v>6</v>
      </c>
      <c r="F71" s="73" t="str">
        <f>'団体ＰＧ用'!F67</f>
        <v>中村　・村田　</v>
      </c>
      <c r="G71" s="132">
        <v>1</v>
      </c>
      <c r="H71" s="142"/>
      <c r="I71" s="4"/>
      <c r="J71" s="159"/>
      <c r="K71" s="4">
        <v>6</v>
      </c>
      <c r="L71" s="4">
        <v>1</v>
      </c>
      <c r="M71" s="70">
        <v>1</v>
      </c>
      <c r="N71" s="117"/>
      <c r="O71" s="73"/>
      <c r="P71" s="159"/>
      <c r="Q71" s="73"/>
      <c r="R71" s="73"/>
      <c r="S71" s="70"/>
      <c r="T71" s="142"/>
      <c r="U71" s="4"/>
      <c r="V71" s="159"/>
      <c r="W71" s="73"/>
      <c r="X71" s="73"/>
      <c r="Y71" s="70"/>
      <c r="Z71" s="94">
        <f t="shared" si="12"/>
        <v>6</v>
      </c>
      <c r="AA71" s="73">
        <f t="shared" si="13"/>
        <v>1</v>
      </c>
      <c r="AB71" s="702">
        <f>SUM(Z71:Z74)</f>
        <v>20</v>
      </c>
      <c r="AC71" s="702">
        <f>SUM(AA71:AA74)</f>
        <v>17</v>
      </c>
      <c r="AD71" s="702">
        <f>+(AB71)/((AB71)+(AC71))</f>
        <v>0.5405405405405406</v>
      </c>
      <c r="AE71" s="702"/>
      <c r="AF71" s="102">
        <f t="shared" si="14"/>
        <v>2</v>
      </c>
      <c r="AG71" s="680">
        <f>SUM(AF71:AF74)</f>
        <v>6</v>
      </c>
      <c r="AH71" s="672">
        <f>SUM(AF71:AF77)</f>
        <v>12</v>
      </c>
      <c r="AI71" s="672"/>
      <c r="AJ71" s="702"/>
    </row>
    <row r="72" spans="2:36" ht="13.5" customHeight="1" outlineLevel="1">
      <c r="B72" s="74" t="s">
        <v>81</v>
      </c>
      <c r="C72" s="73" t="s">
        <v>66</v>
      </c>
      <c r="D72" s="81">
        <v>2</v>
      </c>
      <c r="E72" s="203">
        <v>33</v>
      </c>
      <c r="F72" s="81" t="str">
        <f>'団体ＰＧ用'!F68</f>
        <v>上谷　・弓場　</v>
      </c>
      <c r="G72" s="175">
        <v>1</v>
      </c>
      <c r="H72" s="135"/>
      <c r="I72" s="136"/>
      <c r="J72" s="155"/>
      <c r="K72" s="136">
        <v>4</v>
      </c>
      <c r="L72" s="136">
        <v>6</v>
      </c>
      <c r="M72" s="148">
        <v>0</v>
      </c>
      <c r="N72" s="163"/>
      <c r="O72" s="81"/>
      <c r="P72" s="155"/>
      <c r="Q72" s="81"/>
      <c r="R72" s="81"/>
      <c r="S72" s="148"/>
      <c r="T72" s="135"/>
      <c r="U72" s="136"/>
      <c r="V72" s="155"/>
      <c r="W72" s="81"/>
      <c r="X72" s="81"/>
      <c r="Y72" s="148"/>
      <c r="Z72" s="90">
        <f aca="true" t="shared" si="15" ref="Z72:Z103">+(H72)+(K72)+(N72)+(Q72)+(T72)+(W72)</f>
        <v>4</v>
      </c>
      <c r="AA72" s="81">
        <f aca="true" t="shared" si="16" ref="AA72:AA103">+(I72)+(L72)+(O72)+(R72)+(U72)+(X72)</f>
        <v>6</v>
      </c>
      <c r="AB72" s="702"/>
      <c r="AC72" s="702"/>
      <c r="AD72" s="702"/>
      <c r="AE72" s="702"/>
      <c r="AF72" s="98">
        <f aca="true" t="shared" si="17" ref="AF72:AF103">+(G72)+(J72)+(M72)+(P72)+(S72)+(V72)+(Y72)</f>
        <v>1</v>
      </c>
      <c r="AG72" s="680"/>
      <c r="AH72" s="672"/>
      <c r="AI72" s="672"/>
      <c r="AJ72" s="702"/>
    </row>
    <row r="73" spans="2:36" ht="13.5" customHeight="1" outlineLevel="1">
      <c r="B73" s="74" t="s">
        <v>81</v>
      </c>
      <c r="C73" s="73" t="s">
        <v>66</v>
      </c>
      <c r="D73" s="81">
        <v>3</v>
      </c>
      <c r="E73" s="203">
        <v>20</v>
      </c>
      <c r="F73" s="81" t="str">
        <f>'団体ＰＧ用'!F69</f>
        <v>鹿島　・楳田　</v>
      </c>
      <c r="G73" s="175">
        <v>1</v>
      </c>
      <c r="H73" s="135"/>
      <c r="I73" s="136"/>
      <c r="J73" s="155"/>
      <c r="K73" s="136">
        <v>6</v>
      </c>
      <c r="L73" s="136">
        <v>4</v>
      </c>
      <c r="M73" s="148">
        <v>1</v>
      </c>
      <c r="N73" s="163">
        <v>4</v>
      </c>
      <c r="O73" s="81">
        <v>6</v>
      </c>
      <c r="P73" s="155">
        <v>0</v>
      </c>
      <c r="Q73" s="81"/>
      <c r="R73" s="81"/>
      <c r="S73" s="148"/>
      <c r="T73" s="135"/>
      <c r="U73" s="136"/>
      <c r="V73" s="155"/>
      <c r="W73" s="81"/>
      <c r="X73" s="81"/>
      <c r="Y73" s="148"/>
      <c r="Z73" s="90">
        <f t="shared" si="15"/>
        <v>10</v>
      </c>
      <c r="AA73" s="81">
        <f t="shared" si="16"/>
        <v>10</v>
      </c>
      <c r="AB73" s="702"/>
      <c r="AC73" s="702"/>
      <c r="AD73" s="702"/>
      <c r="AE73" s="702"/>
      <c r="AF73" s="98">
        <f t="shared" si="17"/>
        <v>2</v>
      </c>
      <c r="AG73" s="680"/>
      <c r="AH73" s="672"/>
      <c r="AI73" s="672"/>
      <c r="AJ73" s="702"/>
    </row>
    <row r="74" spans="2:36" ht="13.5" customHeight="1" outlineLevel="1">
      <c r="B74" s="74" t="s">
        <v>81</v>
      </c>
      <c r="C74" s="72" t="s">
        <v>66</v>
      </c>
      <c r="D74" s="72">
        <v>4</v>
      </c>
      <c r="E74" s="204">
        <v>16</v>
      </c>
      <c r="F74" s="261" t="str">
        <f>'団体ＰＧ用'!F70</f>
        <v>bye　・bye　</v>
      </c>
      <c r="G74" s="133">
        <v>1</v>
      </c>
      <c r="H74" s="137"/>
      <c r="I74" s="13"/>
      <c r="J74" s="156"/>
      <c r="K74" s="13"/>
      <c r="L74" s="13"/>
      <c r="M74" s="69"/>
      <c r="N74" s="116"/>
      <c r="O74" s="72"/>
      <c r="P74" s="156"/>
      <c r="Q74" s="72"/>
      <c r="R74" s="72"/>
      <c r="S74" s="69"/>
      <c r="T74" s="137"/>
      <c r="U74" s="13"/>
      <c r="V74" s="156"/>
      <c r="W74" s="72"/>
      <c r="X74" s="72"/>
      <c r="Y74" s="69"/>
      <c r="Z74" s="91">
        <f t="shared" si="15"/>
        <v>0</v>
      </c>
      <c r="AA74" s="72">
        <f t="shared" si="16"/>
        <v>0</v>
      </c>
      <c r="AB74" s="703"/>
      <c r="AC74" s="703"/>
      <c r="AD74" s="703"/>
      <c r="AE74" s="702"/>
      <c r="AF74" s="99">
        <f t="shared" si="17"/>
        <v>1</v>
      </c>
      <c r="AG74" s="699"/>
      <c r="AH74" s="672"/>
      <c r="AI74" s="672"/>
      <c r="AJ74" s="702"/>
    </row>
    <row r="75" spans="2:36" ht="13.5" customHeight="1" outlineLevel="1">
      <c r="B75" s="74" t="s">
        <v>81</v>
      </c>
      <c r="C75" s="82" t="s">
        <v>71</v>
      </c>
      <c r="D75" s="83">
        <v>1</v>
      </c>
      <c r="E75" s="205">
        <v>14</v>
      </c>
      <c r="F75" s="83" t="str">
        <f>'団体ＰＧ用'!F71</f>
        <v>前池　・新熊　</v>
      </c>
      <c r="G75" s="176">
        <v>1</v>
      </c>
      <c r="H75" s="138"/>
      <c r="I75" s="139"/>
      <c r="J75" s="157"/>
      <c r="K75" s="139">
        <v>6</v>
      </c>
      <c r="L75" s="139">
        <v>3</v>
      </c>
      <c r="M75" s="149">
        <v>1</v>
      </c>
      <c r="N75" s="164">
        <v>6</v>
      </c>
      <c r="O75" s="83">
        <v>2</v>
      </c>
      <c r="P75" s="157">
        <v>1</v>
      </c>
      <c r="Q75" s="139">
        <v>0</v>
      </c>
      <c r="R75" s="139">
        <v>6</v>
      </c>
      <c r="S75" s="545">
        <v>0</v>
      </c>
      <c r="T75" s="138"/>
      <c r="U75" s="139"/>
      <c r="V75" s="157"/>
      <c r="W75" s="83"/>
      <c r="X75" s="83"/>
      <c r="Y75" s="149"/>
      <c r="Z75" s="92">
        <f t="shared" si="15"/>
        <v>12</v>
      </c>
      <c r="AA75" s="83">
        <f t="shared" si="16"/>
        <v>11</v>
      </c>
      <c r="AB75" s="701">
        <f>SUM(Z75:Z76)</f>
        <v>17</v>
      </c>
      <c r="AC75" s="701">
        <f>SUM(AA75:AA76)</f>
        <v>18</v>
      </c>
      <c r="AD75" s="701">
        <f>+(AB75)/((AB75)+(AC75))</f>
        <v>0.4857142857142857</v>
      </c>
      <c r="AE75" s="702"/>
      <c r="AF75" s="100">
        <f t="shared" si="17"/>
        <v>3</v>
      </c>
      <c r="AG75" s="700">
        <f>SUM(AF75:AF76)</f>
        <v>4</v>
      </c>
      <c r="AH75" s="672"/>
      <c r="AI75" s="672"/>
      <c r="AJ75" s="702"/>
    </row>
    <row r="76" spans="2:36" ht="13.5" customHeight="1" outlineLevel="1">
      <c r="B76" s="74" t="s">
        <v>81</v>
      </c>
      <c r="C76" s="72" t="s">
        <v>70</v>
      </c>
      <c r="D76" s="85">
        <v>2</v>
      </c>
      <c r="E76" s="206">
        <v>8</v>
      </c>
      <c r="F76" s="85" t="str">
        <f>'団体ＰＧ用'!F72</f>
        <v>内藤　・本多　</v>
      </c>
      <c r="G76" s="177">
        <v>1</v>
      </c>
      <c r="H76" s="140">
        <v>5</v>
      </c>
      <c r="I76" s="141">
        <v>7</v>
      </c>
      <c r="J76" s="158">
        <v>0</v>
      </c>
      <c r="K76" s="141"/>
      <c r="L76" s="141"/>
      <c r="M76" s="150"/>
      <c r="N76" s="165"/>
      <c r="O76" s="85"/>
      <c r="P76" s="158"/>
      <c r="Q76" s="86"/>
      <c r="R76" s="86"/>
      <c r="S76" s="86"/>
      <c r="T76" s="140"/>
      <c r="U76" s="141"/>
      <c r="V76" s="158"/>
      <c r="W76" s="85"/>
      <c r="X76" s="85"/>
      <c r="Y76" s="150"/>
      <c r="Z76" s="93">
        <f t="shared" si="15"/>
        <v>5</v>
      </c>
      <c r="AA76" s="85">
        <f t="shared" si="16"/>
        <v>7</v>
      </c>
      <c r="AB76" s="703"/>
      <c r="AC76" s="703"/>
      <c r="AD76" s="703"/>
      <c r="AE76" s="702"/>
      <c r="AF76" s="101">
        <f t="shared" si="17"/>
        <v>1</v>
      </c>
      <c r="AG76" s="699"/>
      <c r="AH76" s="672"/>
      <c r="AI76" s="672"/>
      <c r="AJ76" s="702"/>
    </row>
    <row r="77" spans="2:36" ht="14.25" outlineLevel="1" thickBot="1">
      <c r="B77" s="88" t="s">
        <v>81</v>
      </c>
      <c r="C77" s="10" t="s">
        <v>72</v>
      </c>
      <c r="D77" s="10">
        <v>1</v>
      </c>
      <c r="E77" s="208">
        <v>3</v>
      </c>
      <c r="F77" s="10" t="str">
        <f>'団体ＰＧ用'!F73</f>
        <v>中嶋　・増田　</v>
      </c>
      <c r="G77" s="178">
        <v>1</v>
      </c>
      <c r="H77" s="143"/>
      <c r="I77" s="144"/>
      <c r="J77" s="160"/>
      <c r="K77" s="144">
        <v>7</v>
      </c>
      <c r="L77" s="144">
        <v>6</v>
      </c>
      <c r="M77" s="151">
        <v>1</v>
      </c>
      <c r="N77" s="143">
        <v>1</v>
      </c>
      <c r="O77" s="144">
        <v>6</v>
      </c>
      <c r="P77" s="547">
        <v>0</v>
      </c>
      <c r="Q77" s="79"/>
      <c r="R77" s="79"/>
      <c r="S77" s="79"/>
      <c r="T77" s="143"/>
      <c r="U77" s="144"/>
      <c r="V77" s="160"/>
      <c r="W77" s="10"/>
      <c r="X77" s="10"/>
      <c r="Y77" s="151"/>
      <c r="Z77" s="11">
        <f t="shared" si="15"/>
        <v>8</v>
      </c>
      <c r="AA77" s="10">
        <f t="shared" si="16"/>
        <v>12</v>
      </c>
      <c r="AB77" s="91">
        <f>SUM(Z77)</f>
        <v>8</v>
      </c>
      <c r="AC77" s="91">
        <f>SUM(AA77)</f>
        <v>12</v>
      </c>
      <c r="AD77" s="91">
        <f>+(AB77)/((AB71)+(AC77))</f>
        <v>0.25</v>
      </c>
      <c r="AE77" s="706"/>
      <c r="AF77" s="103">
        <f t="shared" si="17"/>
        <v>2</v>
      </c>
      <c r="AG77" s="107">
        <f>SUM(AF77)</f>
        <v>2</v>
      </c>
      <c r="AH77" s="698"/>
      <c r="AI77" s="698"/>
      <c r="AJ77" s="703"/>
    </row>
    <row r="78" spans="2:36" ht="13.5" outlineLevel="1">
      <c r="B78" s="87" t="s">
        <v>39</v>
      </c>
      <c r="C78" s="78" t="s">
        <v>55</v>
      </c>
      <c r="D78" s="78">
        <v>1</v>
      </c>
      <c r="E78" s="202">
        <v>28</v>
      </c>
      <c r="F78" s="244" t="str">
        <f>'団体ＰＧ用'!O4</f>
        <v>落合　・松田　</v>
      </c>
      <c r="G78" s="174">
        <v>1</v>
      </c>
      <c r="H78" s="173"/>
      <c r="I78" s="134"/>
      <c r="J78" s="154"/>
      <c r="K78" s="134">
        <v>3</v>
      </c>
      <c r="L78" s="134">
        <v>6</v>
      </c>
      <c r="M78" s="147">
        <v>0</v>
      </c>
      <c r="N78" s="162"/>
      <c r="O78" s="78"/>
      <c r="P78" s="154"/>
      <c r="Q78" s="78"/>
      <c r="R78" s="78"/>
      <c r="S78" s="147"/>
      <c r="T78" s="162"/>
      <c r="U78" s="78"/>
      <c r="V78" s="154"/>
      <c r="W78" s="78"/>
      <c r="X78" s="78"/>
      <c r="Y78" s="147"/>
      <c r="Z78" s="94">
        <f t="shared" si="15"/>
        <v>3</v>
      </c>
      <c r="AA78" s="73">
        <f t="shared" si="16"/>
        <v>6</v>
      </c>
      <c r="AB78" s="705">
        <f>SUM(Z78:Z81)</f>
        <v>9</v>
      </c>
      <c r="AC78" s="705">
        <f>SUM(AA78:AA81)</f>
        <v>18</v>
      </c>
      <c r="AD78" s="705">
        <f>+(AB78)/((AB78)+(AC78))</f>
        <v>0.3333333333333333</v>
      </c>
      <c r="AE78" s="705">
        <f>SUM(AB78:AB91)/(SUM(AB78:AC91))</f>
        <v>0.3548387096774194</v>
      </c>
      <c r="AF78" s="97">
        <f t="shared" si="17"/>
        <v>1</v>
      </c>
      <c r="AG78" s="679">
        <f>SUM(AF78:AF81)</f>
        <v>4</v>
      </c>
      <c r="AH78" s="691">
        <f>SUM(AF78:AF84)</f>
        <v>8</v>
      </c>
      <c r="AI78" s="691">
        <f>SUM(AH78:AH91)</f>
        <v>15</v>
      </c>
      <c r="AJ78" s="701">
        <f>RANK(AI78,AI$8:AI$133)</f>
        <v>9</v>
      </c>
    </row>
    <row r="79" spans="2:36" ht="13.5" customHeight="1" outlineLevel="1">
      <c r="B79" s="74" t="s">
        <v>80</v>
      </c>
      <c r="C79" s="73" t="s">
        <v>65</v>
      </c>
      <c r="D79" s="81">
        <v>2</v>
      </c>
      <c r="E79" s="203">
        <v>14</v>
      </c>
      <c r="F79" s="245" t="str">
        <f>'団体ＰＧ用'!O5</f>
        <v>国本　・松田　</v>
      </c>
      <c r="G79" s="175">
        <v>1</v>
      </c>
      <c r="H79" s="135"/>
      <c r="I79" s="136"/>
      <c r="J79" s="155"/>
      <c r="K79" s="136">
        <v>4</v>
      </c>
      <c r="L79" s="136">
        <v>6</v>
      </c>
      <c r="M79" s="148">
        <v>0</v>
      </c>
      <c r="N79" s="163"/>
      <c r="O79" s="81"/>
      <c r="P79" s="155"/>
      <c r="Q79" s="81"/>
      <c r="R79" s="81"/>
      <c r="S79" s="148"/>
      <c r="T79" s="163"/>
      <c r="U79" s="81"/>
      <c r="V79" s="155"/>
      <c r="W79" s="81"/>
      <c r="X79" s="81"/>
      <c r="Y79" s="148"/>
      <c r="Z79" s="90">
        <f t="shared" si="15"/>
        <v>4</v>
      </c>
      <c r="AA79" s="81">
        <f t="shared" si="16"/>
        <v>6</v>
      </c>
      <c r="AB79" s="702"/>
      <c r="AC79" s="702"/>
      <c r="AD79" s="702"/>
      <c r="AE79" s="702"/>
      <c r="AF79" s="98">
        <f t="shared" si="17"/>
        <v>1</v>
      </c>
      <c r="AG79" s="680"/>
      <c r="AH79" s="672"/>
      <c r="AI79" s="672"/>
      <c r="AJ79" s="702"/>
    </row>
    <row r="80" spans="2:36" ht="13.5" customHeight="1" outlineLevel="1">
      <c r="B80" s="74" t="s">
        <v>80</v>
      </c>
      <c r="C80" s="73" t="s">
        <v>65</v>
      </c>
      <c r="D80" s="81">
        <v>3</v>
      </c>
      <c r="E80" s="203">
        <v>4</v>
      </c>
      <c r="F80" s="245" t="str">
        <f>'団体ＰＧ用'!O6</f>
        <v>西田　・山内　</v>
      </c>
      <c r="G80" s="175">
        <v>1</v>
      </c>
      <c r="H80" s="135"/>
      <c r="I80" s="136"/>
      <c r="J80" s="155"/>
      <c r="K80" s="136"/>
      <c r="L80" s="136"/>
      <c r="M80" s="148"/>
      <c r="N80" s="163"/>
      <c r="O80" s="81"/>
      <c r="P80" s="155"/>
      <c r="Q80" s="81"/>
      <c r="R80" s="81"/>
      <c r="S80" s="148"/>
      <c r="T80" s="163"/>
      <c r="U80" s="81"/>
      <c r="V80" s="155"/>
      <c r="W80" s="81"/>
      <c r="X80" s="81"/>
      <c r="Y80" s="148"/>
      <c r="Z80" s="90">
        <f t="shared" si="15"/>
        <v>0</v>
      </c>
      <c r="AA80" s="81">
        <f t="shared" si="16"/>
        <v>0</v>
      </c>
      <c r="AB80" s="702"/>
      <c r="AC80" s="702"/>
      <c r="AD80" s="702"/>
      <c r="AE80" s="702"/>
      <c r="AF80" s="98">
        <f t="shared" si="17"/>
        <v>1</v>
      </c>
      <c r="AG80" s="680"/>
      <c r="AH80" s="672"/>
      <c r="AI80" s="672"/>
      <c r="AJ80" s="702"/>
    </row>
    <row r="81" spans="2:36" ht="13.5" customHeight="1" outlineLevel="1">
      <c r="B81" s="74" t="s">
        <v>80</v>
      </c>
      <c r="C81" s="72" t="s">
        <v>65</v>
      </c>
      <c r="D81" s="72">
        <v>4</v>
      </c>
      <c r="E81" s="204">
        <v>26</v>
      </c>
      <c r="F81" s="242" t="str">
        <f>'団体ＰＧ用'!O7</f>
        <v>鈴木　・梶山　</v>
      </c>
      <c r="G81" s="133">
        <v>1</v>
      </c>
      <c r="H81" s="137"/>
      <c r="I81" s="13"/>
      <c r="J81" s="156"/>
      <c r="K81" s="13">
        <v>2</v>
      </c>
      <c r="L81" s="13">
        <v>6</v>
      </c>
      <c r="M81" s="69">
        <v>0</v>
      </c>
      <c r="N81" s="116"/>
      <c r="O81" s="72"/>
      <c r="P81" s="156"/>
      <c r="Q81" s="72"/>
      <c r="R81" s="72"/>
      <c r="S81" s="69"/>
      <c r="T81" s="116"/>
      <c r="U81" s="72"/>
      <c r="V81" s="156"/>
      <c r="W81" s="72"/>
      <c r="X81" s="72"/>
      <c r="Y81" s="69"/>
      <c r="Z81" s="91">
        <f t="shared" si="15"/>
        <v>2</v>
      </c>
      <c r="AA81" s="72">
        <f t="shared" si="16"/>
        <v>6</v>
      </c>
      <c r="AB81" s="703"/>
      <c r="AC81" s="703"/>
      <c r="AD81" s="703"/>
      <c r="AE81" s="702"/>
      <c r="AF81" s="99">
        <f t="shared" si="17"/>
        <v>1</v>
      </c>
      <c r="AG81" s="699"/>
      <c r="AH81" s="672"/>
      <c r="AI81" s="672"/>
      <c r="AJ81" s="702"/>
    </row>
    <row r="82" spans="2:36" ht="13.5" customHeight="1" outlineLevel="1">
      <c r="B82" s="74" t="s">
        <v>80</v>
      </c>
      <c r="C82" s="82" t="s">
        <v>68</v>
      </c>
      <c r="D82" s="83">
        <v>1</v>
      </c>
      <c r="E82" s="205">
        <v>5</v>
      </c>
      <c r="F82" s="241" t="str">
        <f>'団体ＰＧ用'!O8</f>
        <v>西脇　・中嶋　</v>
      </c>
      <c r="G82" s="176">
        <v>1</v>
      </c>
      <c r="H82" s="138"/>
      <c r="I82" s="139"/>
      <c r="J82" s="157"/>
      <c r="K82" s="139">
        <v>4</v>
      </c>
      <c r="L82" s="139">
        <v>6</v>
      </c>
      <c r="M82" s="149">
        <v>0</v>
      </c>
      <c r="N82" s="164"/>
      <c r="O82" s="83"/>
      <c r="P82" s="157"/>
      <c r="Q82" s="84"/>
      <c r="R82" s="84"/>
      <c r="S82" s="84"/>
      <c r="T82" s="138"/>
      <c r="U82" s="139"/>
      <c r="V82" s="157"/>
      <c r="W82" s="83"/>
      <c r="X82" s="83"/>
      <c r="Y82" s="149"/>
      <c r="Z82" s="92">
        <f t="shared" si="15"/>
        <v>4</v>
      </c>
      <c r="AA82" s="83">
        <f t="shared" si="16"/>
        <v>6</v>
      </c>
      <c r="AB82" s="701">
        <f>SUM(Z82:Z83)</f>
        <v>13</v>
      </c>
      <c r="AC82" s="701">
        <f>SUM(AA82:AA83)</f>
        <v>12</v>
      </c>
      <c r="AD82" s="701">
        <f>+(AB82)/((AB82)+(AC82))</f>
        <v>0.52</v>
      </c>
      <c r="AE82" s="702"/>
      <c r="AF82" s="100">
        <f t="shared" si="17"/>
        <v>1</v>
      </c>
      <c r="AG82" s="700">
        <f>SUM(AF82:AF83)</f>
        <v>3</v>
      </c>
      <c r="AH82" s="672"/>
      <c r="AI82" s="672"/>
      <c r="AJ82" s="702"/>
    </row>
    <row r="83" spans="2:36" ht="13.5" customHeight="1" outlineLevel="1">
      <c r="B83" s="74" t="s">
        <v>80</v>
      </c>
      <c r="C83" s="72" t="s">
        <v>67</v>
      </c>
      <c r="D83" s="85">
        <v>2</v>
      </c>
      <c r="E83" s="206">
        <v>17</v>
      </c>
      <c r="F83" s="254" t="str">
        <f>'団体ＰＧ用'!O9</f>
        <v>石田　・玉西　</v>
      </c>
      <c r="G83" s="177">
        <v>1</v>
      </c>
      <c r="H83" s="140"/>
      <c r="I83" s="141"/>
      <c r="J83" s="158"/>
      <c r="K83" s="141">
        <v>6</v>
      </c>
      <c r="L83" s="141">
        <v>0</v>
      </c>
      <c r="M83" s="150">
        <v>1</v>
      </c>
      <c r="N83" s="165">
        <v>3</v>
      </c>
      <c r="O83" s="85">
        <v>6</v>
      </c>
      <c r="P83" s="158">
        <v>0</v>
      </c>
      <c r="Q83" s="86"/>
      <c r="R83" s="86"/>
      <c r="S83" s="86"/>
      <c r="T83" s="140"/>
      <c r="U83" s="141"/>
      <c r="V83" s="158"/>
      <c r="W83" s="85"/>
      <c r="X83" s="85"/>
      <c r="Y83" s="150"/>
      <c r="Z83" s="93">
        <f t="shared" si="15"/>
        <v>9</v>
      </c>
      <c r="AA83" s="85">
        <f t="shared" si="16"/>
        <v>6</v>
      </c>
      <c r="AB83" s="703"/>
      <c r="AC83" s="703"/>
      <c r="AD83" s="703"/>
      <c r="AE83" s="702"/>
      <c r="AF83" s="101">
        <f t="shared" si="17"/>
        <v>2</v>
      </c>
      <c r="AG83" s="699"/>
      <c r="AH83" s="672"/>
      <c r="AI83" s="672"/>
      <c r="AJ83" s="702"/>
    </row>
    <row r="84" spans="2:36" ht="13.5" customHeight="1" outlineLevel="1">
      <c r="B84" s="74" t="s">
        <v>80</v>
      </c>
      <c r="C84" s="72" t="s">
        <v>69</v>
      </c>
      <c r="D84" s="72">
        <v>1</v>
      </c>
      <c r="E84" s="204">
        <v>1</v>
      </c>
      <c r="F84" s="242" t="str">
        <f>'団体ＰＧ用'!O10</f>
        <v>井須　・柳田　</v>
      </c>
      <c r="G84" s="133">
        <v>1</v>
      </c>
      <c r="H84" s="137"/>
      <c r="I84" s="13"/>
      <c r="J84" s="156"/>
      <c r="K84" s="13">
        <v>4</v>
      </c>
      <c r="L84" s="13">
        <v>6</v>
      </c>
      <c r="M84" s="69">
        <v>0</v>
      </c>
      <c r="N84" s="166"/>
      <c r="O84" s="76"/>
      <c r="P84" s="167"/>
      <c r="Q84" s="76"/>
      <c r="R84" s="76"/>
      <c r="S84" s="76"/>
      <c r="T84" s="137"/>
      <c r="U84" s="13"/>
      <c r="V84" s="156"/>
      <c r="W84" s="72"/>
      <c r="X84" s="72"/>
      <c r="Y84" s="69"/>
      <c r="Z84" s="108">
        <f t="shared" si="15"/>
        <v>4</v>
      </c>
      <c r="AA84" s="114">
        <f t="shared" si="16"/>
        <v>6</v>
      </c>
      <c r="AB84" s="108">
        <f>SUM(Z84)</f>
        <v>4</v>
      </c>
      <c r="AC84" s="108">
        <f>SUM(AA84)</f>
        <v>6</v>
      </c>
      <c r="AD84" s="146">
        <f>+(AB84)/((AB78)+(AC84))</f>
        <v>0.26666666666666666</v>
      </c>
      <c r="AE84" s="702"/>
      <c r="AF84" s="146">
        <f t="shared" si="17"/>
        <v>1</v>
      </c>
      <c r="AG84" s="108">
        <f>SUM(AF84)</f>
        <v>1</v>
      </c>
      <c r="AH84" s="704"/>
      <c r="AI84" s="672"/>
      <c r="AJ84" s="702"/>
    </row>
    <row r="85" spans="2:36" ht="13.5" customHeight="1" outlineLevel="1">
      <c r="B85" s="74" t="s">
        <v>80</v>
      </c>
      <c r="C85" s="82" t="s">
        <v>56</v>
      </c>
      <c r="D85" s="73">
        <v>1</v>
      </c>
      <c r="E85" s="207">
        <v>19</v>
      </c>
      <c r="F85" s="243" t="str">
        <f>'団体ＰＧ用'!O11</f>
        <v>藤井　・乾野　</v>
      </c>
      <c r="G85" s="132">
        <v>1</v>
      </c>
      <c r="H85" s="142"/>
      <c r="I85" s="4"/>
      <c r="J85" s="159"/>
      <c r="K85" s="4">
        <v>3</v>
      </c>
      <c r="L85" s="4">
        <v>6</v>
      </c>
      <c r="M85" s="70">
        <v>0</v>
      </c>
      <c r="N85" s="117"/>
      <c r="O85" s="73"/>
      <c r="P85" s="159"/>
      <c r="Q85" s="73"/>
      <c r="R85" s="73"/>
      <c r="S85" s="70"/>
      <c r="T85" s="142"/>
      <c r="U85" s="4"/>
      <c r="V85" s="159"/>
      <c r="W85" s="73"/>
      <c r="X85" s="73"/>
      <c r="Y85" s="70"/>
      <c r="Z85" s="94">
        <f t="shared" si="15"/>
        <v>3</v>
      </c>
      <c r="AA85" s="73">
        <f t="shared" si="16"/>
        <v>6</v>
      </c>
      <c r="AB85" s="702">
        <f>SUM(Z85:Z88)</f>
        <v>11</v>
      </c>
      <c r="AC85" s="702">
        <f>SUM(AA85:AA88)</f>
        <v>25</v>
      </c>
      <c r="AD85" s="702">
        <f>+(AB85)/((AB85)+(AC85))</f>
        <v>0.3055555555555556</v>
      </c>
      <c r="AE85" s="702"/>
      <c r="AF85" s="102">
        <f t="shared" si="17"/>
        <v>1</v>
      </c>
      <c r="AG85" s="680">
        <f>SUM(AF85:AF88)</f>
        <v>4</v>
      </c>
      <c r="AH85" s="672">
        <f>SUM(AF85:AF91)</f>
        <v>7</v>
      </c>
      <c r="AI85" s="672"/>
      <c r="AJ85" s="702"/>
    </row>
    <row r="86" spans="2:36" ht="13.5" customHeight="1" outlineLevel="1">
      <c r="B86" s="74" t="s">
        <v>80</v>
      </c>
      <c r="C86" s="73" t="s">
        <v>66</v>
      </c>
      <c r="D86" s="81">
        <v>2</v>
      </c>
      <c r="E86" s="203">
        <v>5</v>
      </c>
      <c r="F86" s="245" t="str">
        <f>'団体ＰＧ用'!O12</f>
        <v>曽谷　・山田　</v>
      </c>
      <c r="G86" s="175">
        <v>1</v>
      </c>
      <c r="H86" s="135"/>
      <c r="I86" s="136"/>
      <c r="J86" s="155"/>
      <c r="K86" s="136">
        <v>5</v>
      </c>
      <c r="L86" s="136">
        <v>7</v>
      </c>
      <c r="M86" s="148">
        <v>0</v>
      </c>
      <c r="N86" s="163"/>
      <c r="O86" s="81"/>
      <c r="P86" s="155"/>
      <c r="Q86" s="81"/>
      <c r="R86" s="81"/>
      <c r="S86" s="148"/>
      <c r="T86" s="135"/>
      <c r="U86" s="136"/>
      <c r="V86" s="155"/>
      <c r="W86" s="81"/>
      <c r="X86" s="81"/>
      <c r="Y86" s="148"/>
      <c r="Z86" s="90">
        <f t="shared" si="15"/>
        <v>5</v>
      </c>
      <c r="AA86" s="81">
        <f t="shared" si="16"/>
        <v>7</v>
      </c>
      <c r="AB86" s="702"/>
      <c r="AC86" s="702"/>
      <c r="AD86" s="702"/>
      <c r="AE86" s="702"/>
      <c r="AF86" s="98">
        <f t="shared" si="17"/>
        <v>1</v>
      </c>
      <c r="AG86" s="680"/>
      <c r="AH86" s="672"/>
      <c r="AI86" s="672"/>
      <c r="AJ86" s="702"/>
    </row>
    <row r="87" spans="2:36" ht="13.5" customHeight="1" outlineLevel="1">
      <c r="B87" s="74" t="s">
        <v>80</v>
      </c>
      <c r="C87" s="73" t="s">
        <v>66</v>
      </c>
      <c r="D87" s="81">
        <v>3</v>
      </c>
      <c r="E87" s="203">
        <v>17</v>
      </c>
      <c r="F87" s="256" t="str">
        <f>'団体ＰＧ用'!O13</f>
        <v>京田　・中村　</v>
      </c>
      <c r="G87" s="175">
        <v>1</v>
      </c>
      <c r="H87" s="135">
        <v>3</v>
      </c>
      <c r="I87" s="136">
        <v>6</v>
      </c>
      <c r="J87" s="155">
        <v>0</v>
      </c>
      <c r="K87" s="136"/>
      <c r="L87" s="136"/>
      <c r="M87" s="148"/>
      <c r="N87" s="163"/>
      <c r="O87" s="81"/>
      <c r="P87" s="155"/>
      <c r="Q87" s="81"/>
      <c r="R87" s="81"/>
      <c r="S87" s="148"/>
      <c r="T87" s="135"/>
      <c r="U87" s="136"/>
      <c r="V87" s="155"/>
      <c r="W87" s="81"/>
      <c r="X87" s="81"/>
      <c r="Y87" s="148"/>
      <c r="Z87" s="90">
        <f t="shared" si="15"/>
        <v>3</v>
      </c>
      <c r="AA87" s="81">
        <f t="shared" si="16"/>
        <v>6</v>
      </c>
      <c r="AB87" s="702"/>
      <c r="AC87" s="702"/>
      <c r="AD87" s="702"/>
      <c r="AE87" s="702"/>
      <c r="AF87" s="98">
        <f t="shared" si="17"/>
        <v>1</v>
      </c>
      <c r="AG87" s="680"/>
      <c r="AH87" s="672"/>
      <c r="AI87" s="672"/>
      <c r="AJ87" s="702"/>
    </row>
    <row r="88" spans="2:36" ht="13.5" customHeight="1" outlineLevel="1">
      <c r="B88" s="74" t="s">
        <v>80</v>
      </c>
      <c r="C88" s="72" t="s">
        <v>66</v>
      </c>
      <c r="D88" s="72">
        <v>4</v>
      </c>
      <c r="E88" s="204">
        <v>34</v>
      </c>
      <c r="F88" s="72" t="str">
        <f>'団体ＰＧ用'!O14</f>
        <v>西本　・松村　</v>
      </c>
      <c r="G88" s="133">
        <v>1</v>
      </c>
      <c r="H88" s="137"/>
      <c r="I88" s="13"/>
      <c r="J88" s="156"/>
      <c r="K88" s="13">
        <v>0</v>
      </c>
      <c r="L88" s="13">
        <v>6</v>
      </c>
      <c r="M88" s="69">
        <v>0</v>
      </c>
      <c r="N88" s="116"/>
      <c r="O88" s="72"/>
      <c r="P88" s="156"/>
      <c r="Q88" s="72"/>
      <c r="R88" s="72"/>
      <c r="S88" s="69"/>
      <c r="T88" s="137"/>
      <c r="U88" s="13"/>
      <c r="V88" s="156"/>
      <c r="W88" s="72"/>
      <c r="X88" s="72"/>
      <c r="Y88" s="69"/>
      <c r="Z88" s="91">
        <f t="shared" si="15"/>
        <v>0</v>
      </c>
      <c r="AA88" s="72">
        <f t="shared" si="16"/>
        <v>6</v>
      </c>
      <c r="AB88" s="703"/>
      <c r="AC88" s="703"/>
      <c r="AD88" s="703"/>
      <c r="AE88" s="702"/>
      <c r="AF88" s="99">
        <f t="shared" si="17"/>
        <v>1</v>
      </c>
      <c r="AG88" s="699"/>
      <c r="AH88" s="672"/>
      <c r="AI88" s="672"/>
      <c r="AJ88" s="702"/>
    </row>
    <row r="89" spans="2:36" ht="13.5" customHeight="1" outlineLevel="1">
      <c r="B89" s="74" t="s">
        <v>80</v>
      </c>
      <c r="C89" s="82" t="s">
        <v>71</v>
      </c>
      <c r="D89" s="83">
        <v>1</v>
      </c>
      <c r="E89" s="205">
        <v>15</v>
      </c>
      <c r="F89" s="241" t="str">
        <f>'団体ＰＧ用'!O15</f>
        <v>西脇　・長岡　</v>
      </c>
      <c r="G89" s="176">
        <v>1</v>
      </c>
      <c r="H89" s="138"/>
      <c r="I89" s="139"/>
      <c r="J89" s="157"/>
      <c r="K89" s="139">
        <v>1</v>
      </c>
      <c r="L89" s="139">
        <v>6</v>
      </c>
      <c r="M89" s="149">
        <v>0</v>
      </c>
      <c r="N89" s="164"/>
      <c r="O89" s="83"/>
      <c r="P89" s="157"/>
      <c r="Q89" s="84"/>
      <c r="R89" s="84"/>
      <c r="S89" s="84"/>
      <c r="T89" s="138"/>
      <c r="U89" s="139"/>
      <c r="V89" s="157"/>
      <c r="W89" s="83"/>
      <c r="X89" s="83"/>
      <c r="Y89" s="149"/>
      <c r="Z89" s="92">
        <f t="shared" si="15"/>
        <v>1</v>
      </c>
      <c r="AA89" s="83">
        <f t="shared" si="16"/>
        <v>6</v>
      </c>
      <c r="AB89" s="701">
        <f>SUM(Z89:Z90)</f>
        <v>1</v>
      </c>
      <c r="AC89" s="701">
        <f>SUM(AA89:AA90)</f>
        <v>12</v>
      </c>
      <c r="AD89" s="701">
        <f>+(AB89)/((AB89)+(AC89))</f>
        <v>0.07692307692307693</v>
      </c>
      <c r="AE89" s="702"/>
      <c r="AF89" s="100">
        <f t="shared" si="17"/>
        <v>1</v>
      </c>
      <c r="AG89" s="700">
        <f>SUM(AF89:AF90)</f>
        <v>2</v>
      </c>
      <c r="AH89" s="672"/>
      <c r="AI89" s="672"/>
      <c r="AJ89" s="702"/>
    </row>
    <row r="90" spans="2:36" ht="13.5" customHeight="1" outlineLevel="1">
      <c r="B90" s="74" t="s">
        <v>80</v>
      </c>
      <c r="C90" s="72" t="s">
        <v>70</v>
      </c>
      <c r="D90" s="85">
        <v>2</v>
      </c>
      <c r="E90" s="206">
        <v>3</v>
      </c>
      <c r="F90" s="254" t="str">
        <f>'団体ＰＧ用'!O16</f>
        <v>岩本　・高田　</v>
      </c>
      <c r="G90" s="177">
        <v>1</v>
      </c>
      <c r="H90" s="140">
        <v>0</v>
      </c>
      <c r="I90" s="141">
        <v>6</v>
      </c>
      <c r="J90" s="158">
        <v>0</v>
      </c>
      <c r="K90" s="141"/>
      <c r="L90" s="141"/>
      <c r="M90" s="150"/>
      <c r="N90" s="165"/>
      <c r="O90" s="85"/>
      <c r="P90" s="158"/>
      <c r="Q90" s="86"/>
      <c r="R90" s="86"/>
      <c r="S90" s="86"/>
      <c r="T90" s="140"/>
      <c r="U90" s="141"/>
      <c r="V90" s="158"/>
      <c r="W90" s="85"/>
      <c r="X90" s="85"/>
      <c r="Y90" s="150"/>
      <c r="Z90" s="93">
        <f t="shared" si="15"/>
        <v>0</v>
      </c>
      <c r="AA90" s="85">
        <f t="shared" si="16"/>
        <v>6</v>
      </c>
      <c r="AB90" s="703"/>
      <c r="AC90" s="703"/>
      <c r="AD90" s="703"/>
      <c r="AE90" s="702"/>
      <c r="AF90" s="101">
        <f t="shared" si="17"/>
        <v>1</v>
      </c>
      <c r="AG90" s="699"/>
      <c r="AH90" s="672"/>
      <c r="AI90" s="672"/>
      <c r="AJ90" s="702"/>
    </row>
    <row r="91" spans="2:36" ht="14.25" outlineLevel="1" thickBot="1">
      <c r="B91" s="88" t="s">
        <v>80</v>
      </c>
      <c r="C91" s="10" t="s">
        <v>72</v>
      </c>
      <c r="D91" s="10">
        <v>1</v>
      </c>
      <c r="E91" s="208">
        <v>5</v>
      </c>
      <c r="F91" s="257" t="str">
        <f>'団体ＰＧ用'!O17</f>
        <v>新宮　・大塚　</v>
      </c>
      <c r="G91" s="178">
        <v>1</v>
      </c>
      <c r="H91" s="143"/>
      <c r="I91" s="144"/>
      <c r="J91" s="160"/>
      <c r="K91" s="144">
        <v>6</v>
      </c>
      <c r="L91" s="144">
        <v>7</v>
      </c>
      <c r="M91" s="151">
        <v>0</v>
      </c>
      <c r="N91" s="168"/>
      <c r="O91" s="79"/>
      <c r="P91" s="169"/>
      <c r="Q91" s="79"/>
      <c r="R91" s="79"/>
      <c r="S91" s="79"/>
      <c r="T91" s="143"/>
      <c r="U91" s="144"/>
      <c r="V91" s="160"/>
      <c r="W91" s="10"/>
      <c r="X91" s="10"/>
      <c r="Y91" s="151"/>
      <c r="Z91" s="11">
        <f t="shared" si="15"/>
        <v>6</v>
      </c>
      <c r="AA91" s="10">
        <f t="shared" si="16"/>
        <v>7</v>
      </c>
      <c r="AB91" s="91">
        <f>SUM(Z91)</f>
        <v>6</v>
      </c>
      <c r="AC91" s="91">
        <f>SUM(AA91)</f>
        <v>7</v>
      </c>
      <c r="AD91" s="91">
        <f>+(AB91)/((AB85)+(AC91))</f>
        <v>0.3333333333333333</v>
      </c>
      <c r="AE91" s="706"/>
      <c r="AF91" s="103">
        <f t="shared" si="17"/>
        <v>1</v>
      </c>
      <c r="AG91" s="107">
        <f>SUM(AF91)</f>
        <v>1</v>
      </c>
      <c r="AH91" s="698"/>
      <c r="AI91" s="698"/>
      <c r="AJ91" s="703"/>
    </row>
    <row r="92" spans="2:36" ht="13.5">
      <c r="B92" s="87" t="s">
        <v>45</v>
      </c>
      <c r="C92" s="78" t="s">
        <v>55</v>
      </c>
      <c r="D92" s="78">
        <v>1</v>
      </c>
      <c r="E92" s="202">
        <v>27</v>
      </c>
      <c r="F92" s="538" t="s">
        <v>464</v>
      </c>
      <c r="G92" s="174">
        <v>1</v>
      </c>
      <c r="H92" s="173"/>
      <c r="I92" s="134"/>
      <c r="J92" s="154"/>
      <c r="K92" s="134">
        <v>6</v>
      </c>
      <c r="L92" s="134">
        <v>2</v>
      </c>
      <c r="M92" s="147">
        <v>1</v>
      </c>
      <c r="N92" s="162">
        <v>6</v>
      </c>
      <c r="O92" s="78">
        <v>2</v>
      </c>
      <c r="P92" s="154">
        <v>1</v>
      </c>
      <c r="Q92" s="78">
        <v>6</v>
      </c>
      <c r="R92" s="78">
        <v>1</v>
      </c>
      <c r="S92" s="147">
        <v>1</v>
      </c>
      <c r="T92" s="162">
        <v>6</v>
      </c>
      <c r="U92" s="78">
        <v>4</v>
      </c>
      <c r="V92" s="154">
        <v>1</v>
      </c>
      <c r="W92" s="78">
        <v>7</v>
      </c>
      <c r="X92" s="78">
        <v>6</v>
      </c>
      <c r="Y92" s="147">
        <v>1</v>
      </c>
      <c r="Z92" s="94">
        <f t="shared" si="15"/>
        <v>31</v>
      </c>
      <c r="AA92" s="73">
        <f t="shared" si="16"/>
        <v>15</v>
      </c>
      <c r="AB92" s="705">
        <f>SUM(Z92:Z95)</f>
        <v>82</v>
      </c>
      <c r="AC92" s="705">
        <f>SUM(AA92:AA95)</f>
        <v>43</v>
      </c>
      <c r="AD92" s="705">
        <f>+(AB92)/((AB92)+(AC92))</f>
        <v>0.656</v>
      </c>
      <c r="AE92" s="705">
        <f>SUM(AB92:AB105)/(SUM(AB92:AC105))</f>
        <v>0.57</v>
      </c>
      <c r="AF92" s="97">
        <f t="shared" si="17"/>
        <v>6</v>
      </c>
      <c r="AG92" s="679">
        <f>SUM(AF92:AF95)</f>
        <v>15</v>
      </c>
      <c r="AH92" s="691">
        <f>SUM(AF92:AF98)</f>
        <v>19</v>
      </c>
      <c r="AI92" s="691">
        <f>SUM(AH92:AH105)</f>
        <v>36</v>
      </c>
      <c r="AJ92" s="701">
        <f>RANK(AI92,AI$8:AI$133)</f>
        <v>2</v>
      </c>
    </row>
    <row r="93" spans="2:36" ht="13.5" customHeight="1">
      <c r="B93" s="74" t="s">
        <v>79</v>
      </c>
      <c r="C93" s="73" t="s">
        <v>65</v>
      </c>
      <c r="D93" s="81">
        <v>2</v>
      </c>
      <c r="E93" s="203">
        <v>15</v>
      </c>
      <c r="F93" s="81" t="str">
        <f>'団体ＰＧ用'!O19</f>
        <v>河原　・安川　</v>
      </c>
      <c r="G93" s="175">
        <v>1</v>
      </c>
      <c r="H93" s="135"/>
      <c r="I93" s="136"/>
      <c r="J93" s="155"/>
      <c r="K93" s="136">
        <v>6</v>
      </c>
      <c r="L93" s="136">
        <v>4</v>
      </c>
      <c r="M93" s="148">
        <v>1</v>
      </c>
      <c r="N93" s="163">
        <v>3</v>
      </c>
      <c r="O93" s="81">
        <v>6</v>
      </c>
      <c r="P93" s="155">
        <v>0</v>
      </c>
      <c r="Q93" s="81"/>
      <c r="R93" s="81"/>
      <c r="S93" s="148"/>
      <c r="T93" s="163"/>
      <c r="U93" s="81"/>
      <c r="V93" s="155"/>
      <c r="W93" s="81"/>
      <c r="X93" s="81"/>
      <c r="Y93" s="148"/>
      <c r="Z93" s="90">
        <f t="shared" si="15"/>
        <v>9</v>
      </c>
      <c r="AA93" s="81">
        <f t="shared" si="16"/>
        <v>10</v>
      </c>
      <c r="AB93" s="702"/>
      <c r="AC93" s="702"/>
      <c r="AD93" s="702"/>
      <c r="AE93" s="702"/>
      <c r="AF93" s="98">
        <f t="shared" si="17"/>
        <v>2</v>
      </c>
      <c r="AG93" s="680"/>
      <c r="AH93" s="672"/>
      <c r="AI93" s="672"/>
      <c r="AJ93" s="702"/>
    </row>
    <row r="94" spans="2:36" ht="13.5" customHeight="1">
      <c r="B94" s="74" t="s">
        <v>79</v>
      </c>
      <c r="C94" s="73" t="s">
        <v>65</v>
      </c>
      <c r="D94" s="81">
        <v>3</v>
      </c>
      <c r="E94" s="203">
        <v>2</v>
      </c>
      <c r="F94" s="81" t="str">
        <f>'団体ＰＧ用'!O20</f>
        <v>河野　・久留　</v>
      </c>
      <c r="G94" s="175">
        <v>1</v>
      </c>
      <c r="H94" s="135">
        <v>6</v>
      </c>
      <c r="I94" s="136">
        <v>0</v>
      </c>
      <c r="J94" s="155">
        <v>1</v>
      </c>
      <c r="K94" s="136">
        <v>6</v>
      </c>
      <c r="L94" s="136">
        <v>4</v>
      </c>
      <c r="M94" s="148">
        <v>1</v>
      </c>
      <c r="N94" s="163">
        <v>6</v>
      </c>
      <c r="O94" s="81">
        <v>1</v>
      </c>
      <c r="P94" s="155">
        <v>1</v>
      </c>
      <c r="Q94" s="81">
        <v>6</v>
      </c>
      <c r="R94" s="81">
        <v>7</v>
      </c>
      <c r="S94" s="148">
        <v>0</v>
      </c>
      <c r="T94" s="163"/>
      <c r="U94" s="81"/>
      <c r="V94" s="155"/>
      <c r="W94" s="81"/>
      <c r="X94" s="81"/>
      <c r="Y94" s="148"/>
      <c r="Z94" s="90">
        <f t="shared" si="15"/>
        <v>24</v>
      </c>
      <c r="AA94" s="81">
        <f t="shared" si="16"/>
        <v>12</v>
      </c>
      <c r="AB94" s="702"/>
      <c r="AC94" s="702"/>
      <c r="AD94" s="702"/>
      <c r="AE94" s="702"/>
      <c r="AF94" s="98">
        <f t="shared" si="17"/>
        <v>4</v>
      </c>
      <c r="AG94" s="680"/>
      <c r="AH94" s="672"/>
      <c r="AI94" s="672"/>
      <c r="AJ94" s="702"/>
    </row>
    <row r="95" spans="2:36" ht="13.5" customHeight="1">
      <c r="B95" s="74" t="s">
        <v>79</v>
      </c>
      <c r="C95" s="72" t="s">
        <v>65</v>
      </c>
      <c r="D95" s="72">
        <v>4</v>
      </c>
      <c r="E95" s="204">
        <v>29</v>
      </c>
      <c r="F95" s="253" t="str">
        <f>'団体ＰＧ用'!O21</f>
        <v>清水　・柴田　</v>
      </c>
      <c r="G95" s="133">
        <v>1</v>
      </c>
      <c r="H95" s="137"/>
      <c r="I95" s="13"/>
      <c r="J95" s="156"/>
      <c r="K95" s="13">
        <v>6</v>
      </c>
      <c r="L95" s="13">
        <v>3</v>
      </c>
      <c r="M95" s="69">
        <v>1</v>
      </c>
      <c r="N95" s="116">
        <v>6</v>
      </c>
      <c r="O95" s="72">
        <v>3</v>
      </c>
      <c r="P95" s="156">
        <v>1</v>
      </c>
      <c r="Q95" s="72">
        <v>6</v>
      </c>
      <c r="R95" s="72">
        <v>0</v>
      </c>
      <c r="S95" s="69"/>
      <c r="T95" s="116"/>
      <c r="U95" s="72"/>
      <c r="V95" s="156"/>
      <c r="W95" s="72"/>
      <c r="X95" s="72"/>
      <c r="Y95" s="69"/>
      <c r="Z95" s="91">
        <f t="shared" si="15"/>
        <v>18</v>
      </c>
      <c r="AA95" s="72">
        <f t="shared" si="16"/>
        <v>6</v>
      </c>
      <c r="AB95" s="703"/>
      <c r="AC95" s="703"/>
      <c r="AD95" s="703"/>
      <c r="AE95" s="702"/>
      <c r="AF95" s="99">
        <f t="shared" si="17"/>
        <v>3</v>
      </c>
      <c r="AG95" s="699"/>
      <c r="AH95" s="672"/>
      <c r="AI95" s="672"/>
      <c r="AJ95" s="702"/>
    </row>
    <row r="96" spans="2:36" ht="13.5" customHeight="1">
      <c r="B96" s="74" t="s">
        <v>79</v>
      </c>
      <c r="C96" s="82" t="s">
        <v>68</v>
      </c>
      <c r="D96" s="83">
        <v>1</v>
      </c>
      <c r="E96" s="205">
        <v>6</v>
      </c>
      <c r="F96" s="241" t="str">
        <f>'団体ＰＧ用'!O22</f>
        <v>泉本　・西　</v>
      </c>
      <c r="G96" s="176">
        <v>1</v>
      </c>
      <c r="H96" s="138"/>
      <c r="I96" s="139"/>
      <c r="J96" s="157"/>
      <c r="K96" s="139">
        <v>6</v>
      </c>
      <c r="L96" s="139">
        <v>2</v>
      </c>
      <c r="M96" s="149">
        <v>1</v>
      </c>
      <c r="N96" s="164">
        <v>4</v>
      </c>
      <c r="O96" s="83">
        <v>6</v>
      </c>
      <c r="P96" s="157">
        <v>0</v>
      </c>
      <c r="Q96" s="84"/>
      <c r="R96" s="84"/>
      <c r="S96" s="84"/>
      <c r="T96" s="138"/>
      <c r="U96" s="139"/>
      <c r="V96" s="157"/>
      <c r="W96" s="83"/>
      <c r="X96" s="83"/>
      <c r="Y96" s="149"/>
      <c r="Z96" s="92">
        <f t="shared" si="15"/>
        <v>10</v>
      </c>
      <c r="AA96" s="83">
        <f t="shared" si="16"/>
        <v>8</v>
      </c>
      <c r="AB96" s="701">
        <f>SUM(Z96:Z97)</f>
        <v>14</v>
      </c>
      <c r="AC96" s="701">
        <f>SUM(AA96:AA97)</f>
        <v>14</v>
      </c>
      <c r="AD96" s="701">
        <f>+(AB96)/((AB96)+(AC96))</f>
        <v>0.5</v>
      </c>
      <c r="AE96" s="702"/>
      <c r="AF96" s="100">
        <f t="shared" si="17"/>
        <v>2</v>
      </c>
      <c r="AG96" s="700">
        <f>SUM(AF96:AF97)</f>
        <v>3</v>
      </c>
      <c r="AH96" s="672"/>
      <c r="AI96" s="672"/>
      <c r="AJ96" s="702"/>
    </row>
    <row r="97" spans="2:36" ht="13.5" customHeight="1">
      <c r="B97" s="74" t="s">
        <v>79</v>
      </c>
      <c r="C97" s="72" t="s">
        <v>67</v>
      </c>
      <c r="D97" s="85">
        <v>2</v>
      </c>
      <c r="E97" s="206">
        <v>16</v>
      </c>
      <c r="F97" s="254" t="str">
        <f>'団体ＰＧ用'!O23</f>
        <v>藤本　・福井　</v>
      </c>
      <c r="G97" s="177">
        <v>1</v>
      </c>
      <c r="H97" s="140"/>
      <c r="I97" s="141"/>
      <c r="J97" s="158"/>
      <c r="K97" s="141">
        <v>4</v>
      </c>
      <c r="L97" s="141">
        <v>6</v>
      </c>
      <c r="M97" s="150">
        <v>0</v>
      </c>
      <c r="N97" s="165"/>
      <c r="O97" s="85"/>
      <c r="P97" s="158"/>
      <c r="Q97" s="86"/>
      <c r="R97" s="86"/>
      <c r="S97" s="86"/>
      <c r="T97" s="140"/>
      <c r="U97" s="141"/>
      <c r="V97" s="158"/>
      <c r="W97" s="85"/>
      <c r="X97" s="85"/>
      <c r="Y97" s="150"/>
      <c r="Z97" s="93">
        <f t="shared" si="15"/>
        <v>4</v>
      </c>
      <c r="AA97" s="85">
        <f t="shared" si="16"/>
        <v>6</v>
      </c>
      <c r="AB97" s="703"/>
      <c r="AC97" s="703"/>
      <c r="AD97" s="703"/>
      <c r="AE97" s="702"/>
      <c r="AF97" s="101">
        <f t="shared" si="17"/>
        <v>1</v>
      </c>
      <c r="AG97" s="699"/>
      <c r="AH97" s="672"/>
      <c r="AI97" s="672"/>
      <c r="AJ97" s="702"/>
    </row>
    <row r="98" spans="2:36" ht="13.5" customHeight="1">
      <c r="B98" s="74" t="s">
        <v>79</v>
      </c>
      <c r="C98" s="72" t="s">
        <v>69</v>
      </c>
      <c r="D98" s="72">
        <v>1</v>
      </c>
      <c r="E98" s="204">
        <v>9</v>
      </c>
      <c r="F98" s="242" t="str">
        <f>'団体ＰＧ用'!O24</f>
        <v>宮原　・足立　</v>
      </c>
      <c r="G98" s="133">
        <v>1</v>
      </c>
      <c r="H98" s="137"/>
      <c r="I98" s="13"/>
      <c r="J98" s="156"/>
      <c r="K98" s="13">
        <v>5</v>
      </c>
      <c r="L98" s="13">
        <v>7</v>
      </c>
      <c r="M98" s="69">
        <v>0</v>
      </c>
      <c r="N98" s="166"/>
      <c r="O98" s="76"/>
      <c r="P98" s="167"/>
      <c r="Q98" s="76"/>
      <c r="R98" s="76"/>
      <c r="S98" s="76"/>
      <c r="T98" s="137"/>
      <c r="U98" s="13"/>
      <c r="V98" s="156"/>
      <c r="W98" s="72"/>
      <c r="X98" s="72"/>
      <c r="Y98" s="69"/>
      <c r="Z98" s="108">
        <f t="shared" si="15"/>
        <v>5</v>
      </c>
      <c r="AA98" s="114">
        <f t="shared" si="16"/>
        <v>7</v>
      </c>
      <c r="AB98" s="108">
        <f>SUM(Z98)</f>
        <v>5</v>
      </c>
      <c r="AC98" s="108">
        <f>SUM(AA98)</f>
        <v>7</v>
      </c>
      <c r="AD98" s="146">
        <f>+(AB98)/((AB92)+(AC98))</f>
        <v>0.056179775280898875</v>
      </c>
      <c r="AE98" s="702"/>
      <c r="AF98" s="146">
        <f t="shared" si="17"/>
        <v>1</v>
      </c>
      <c r="AG98" s="108">
        <f>SUM(AF98)</f>
        <v>1</v>
      </c>
      <c r="AH98" s="704"/>
      <c r="AI98" s="672"/>
      <c r="AJ98" s="702"/>
    </row>
    <row r="99" spans="2:36" ht="13.5" customHeight="1">
      <c r="B99" s="74" t="s">
        <v>79</v>
      </c>
      <c r="C99" s="82" t="s">
        <v>56</v>
      </c>
      <c r="D99" s="73">
        <v>1</v>
      </c>
      <c r="E99" s="207">
        <v>10</v>
      </c>
      <c r="F99" s="536" t="s">
        <v>449</v>
      </c>
      <c r="G99" s="132">
        <v>1</v>
      </c>
      <c r="H99" s="142"/>
      <c r="I99" s="4"/>
      <c r="J99" s="159"/>
      <c r="K99" s="4">
        <v>6</v>
      </c>
      <c r="L99" s="4">
        <v>2</v>
      </c>
      <c r="M99" s="70">
        <v>1</v>
      </c>
      <c r="N99" s="117">
        <v>6</v>
      </c>
      <c r="O99" s="73">
        <v>1</v>
      </c>
      <c r="P99" s="159">
        <v>1</v>
      </c>
      <c r="Q99" s="73">
        <v>6</v>
      </c>
      <c r="R99" s="73">
        <v>1</v>
      </c>
      <c r="S99" s="70">
        <v>1</v>
      </c>
      <c r="T99" s="142">
        <v>7</v>
      </c>
      <c r="U99" s="4">
        <v>5</v>
      </c>
      <c r="V99" s="159">
        <v>1</v>
      </c>
      <c r="W99" s="73">
        <v>6</v>
      </c>
      <c r="X99" s="73">
        <v>4</v>
      </c>
      <c r="Y99" s="70">
        <v>1</v>
      </c>
      <c r="Z99" s="94">
        <f t="shared" si="15"/>
        <v>31</v>
      </c>
      <c r="AA99" s="73">
        <f t="shared" si="16"/>
        <v>13</v>
      </c>
      <c r="AB99" s="702">
        <f>SUM(Z99:Z102)</f>
        <v>46</v>
      </c>
      <c r="AC99" s="702">
        <f>SUM(AA99:AA102)</f>
        <v>37</v>
      </c>
      <c r="AD99" s="702">
        <f>+(AB99)/((AB99)+(AC99))</f>
        <v>0.5542168674698795</v>
      </c>
      <c r="AE99" s="702"/>
      <c r="AF99" s="102">
        <f t="shared" si="17"/>
        <v>6</v>
      </c>
      <c r="AG99" s="680">
        <f>SUM(AF99:AF102)</f>
        <v>11</v>
      </c>
      <c r="AH99" s="672">
        <f>SUM(AF99:AF105)</f>
        <v>17</v>
      </c>
      <c r="AI99" s="672"/>
      <c r="AJ99" s="702"/>
    </row>
    <row r="100" spans="2:36" ht="13.5" customHeight="1">
      <c r="B100" s="74" t="s">
        <v>79</v>
      </c>
      <c r="C100" s="73" t="s">
        <v>66</v>
      </c>
      <c r="D100" s="81">
        <v>2</v>
      </c>
      <c r="E100" s="203">
        <v>31</v>
      </c>
      <c r="F100" s="534" t="s">
        <v>461</v>
      </c>
      <c r="G100" s="175">
        <v>1</v>
      </c>
      <c r="H100" s="135"/>
      <c r="I100" s="136"/>
      <c r="J100" s="155"/>
      <c r="K100" s="136">
        <v>6</v>
      </c>
      <c r="L100" s="136">
        <v>2</v>
      </c>
      <c r="M100" s="148">
        <v>1</v>
      </c>
      <c r="N100" s="163">
        <v>6</v>
      </c>
      <c r="O100" s="81">
        <v>4</v>
      </c>
      <c r="P100" s="155">
        <v>1</v>
      </c>
      <c r="Q100" s="81">
        <v>0</v>
      </c>
      <c r="R100" s="81">
        <v>6</v>
      </c>
      <c r="S100" s="148">
        <v>0</v>
      </c>
      <c r="T100" s="135"/>
      <c r="U100" s="136"/>
      <c r="V100" s="155"/>
      <c r="W100" s="81"/>
      <c r="X100" s="81"/>
      <c r="Y100" s="148"/>
      <c r="Z100" s="90">
        <f t="shared" si="15"/>
        <v>12</v>
      </c>
      <c r="AA100" s="81">
        <f t="shared" si="16"/>
        <v>12</v>
      </c>
      <c r="AB100" s="702"/>
      <c r="AC100" s="702"/>
      <c r="AD100" s="702"/>
      <c r="AE100" s="702"/>
      <c r="AF100" s="98">
        <f t="shared" si="17"/>
        <v>3</v>
      </c>
      <c r="AG100" s="680"/>
      <c r="AH100" s="672"/>
      <c r="AI100" s="672"/>
      <c r="AJ100" s="702"/>
    </row>
    <row r="101" spans="2:36" ht="13.5" customHeight="1">
      <c r="B101" s="74" t="s">
        <v>79</v>
      </c>
      <c r="C101" s="73" t="s">
        <v>66</v>
      </c>
      <c r="D101" s="81">
        <v>3</v>
      </c>
      <c r="E101" s="203">
        <v>25</v>
      </c>
      <c r="F101" s="534" t="s">
        <v>458</v>
      </c>
      <c r="G101" s="175">
        <v>1</v>
      </c>
      <c r="H101" s="135">
        <v>3</v>
      </c>
      <c r="I101" s="136">
        <v>6</v>
      </c>
      <c r="J101" s="155">
        <v>0</v>
      </c>
      <c r="K101" s="136"/>
      <c r="L101" s="136"/>
      <c r="M101" s="148"/>
      <c r="N101" s="163"/>
      <c r="O101" s="81"/>
      <c r="P101" s="155"/>
      <c r="Q101" s="81"/>
      <c r="R101" s="81"/>
      <c r="S101" s="148"/>
      <c r="T101" s="135"/>
      <c r="U101" s="136"/>
      <c r="V101" s="155"/>
      <c r="W101" s="81"/>
      <c r="X101" s="81"/>
      <c r="Y101" s="148"/>
      <c r="Z101" s="90">
        <f t="shared" si="15"/>
        <v>3</v>
      </c>
      <c r="AA101" s="81">
        <f t="shared" si="16"/>
        <v>6</v>
      </c>
      <c r="AB101" s="702"/>
      <c r="AC101" s="702"/>
      <c r="AD101" s="702"/>
      <c r="AE101" s="702"/>
      <c r="AF101" s="98">
        <f t="shared" si="17"/>
        <v>1</v>
      </c>
      <c r="AG101" s="680"/>
      <c r="AH101" s="672"/>
      <c r="AI101" s="672"/>
      <c r="AJ101" s="702"/>
    </row>
    <row r="102" spans="2:36" ht="13.5" customHeight="1">
      <c r="B102" s="74" t="s">
        <v>79</v>
      </c>
      <c r="C102" s="72" t="s">
        <v>66</v>
      </c>
      <c r="D102" s="72">
        <v>4</v>
      </c>
      <c r="E102" s="204">
        <v>8</v>
      </c>
      <c r="F102" s="250" t="str">
        <f>'団体ＰＧ用'!O28</f>
        <v>水野　・高橋　</v>
      </c>
      <c r="G102" s="133">
        <v>1</v>
      </c>
      <c r="H102" s="137"/>
      <c r="I102" s="13"/>
      <c r="J102" s="156"/>
      <c r="K102" s="13">
        <v>0</v>
      </c>
      <c r="L102" s="13">
        <v>6</v>
      </c>
      <c r="M102" s="69">
        <v>0</v>
      </c>
      <c r="N102" s="116"/>
      <c r="O102" s="72"/>
      <c r="P102" s="156"/>
      <c r="Q102" s="72"/>
      <c r="R102" s="72"/>
      <c r="S102" s="69"/>
      <c r="T102" s="137"/>
      <c r="U102" s="13"/>
      <c r="V102" s="156"/>
      <c r="W102" s="72"/>
      <c r="X102" s="72"/>
      <c r="Y102" s="69"/>
      <c r="Z102" s="91">
        <f t="shared" si="15"/>
        <v>0</v>
      </c>
      <c r="AA102" s="72">
        <f t="shared" si="16"/>
        <v>6</v>
      </c>
      <c r="AB102" s="703"/>
      <c r="AC102" s="703"/>
      <c r="AD102" s="703"/>
      <c r="AE102" s="702"/>
      <c r="AF102" s="99">
        <f t="shared" si="17"/>
        <v>1</v>
      </c>
      <c r="AG102" s="699"/>
      <c r="AH102" s="672"/>
      <c r="AI102" s="672"/>
      <c r="AJ102" s="702"/>
    </row>
    <row r="103" spans="2:36" ht="13.5" customHeight="1">
      <c r="B103" s="74" t="s">
        <v>79</v>
      </c>
      <c r="C103" s="82" t="s">
        <v>71</v>
      </c>
      <c r="D103" s="83">
        <v>1</v>
      </c>
      <c r="E103" s="205">
        <v>9</v>
      </c>
      <c r="F103" s="83" t="str">
        <f>'団体ＰＧ用'!O29</f>
        <v>梅原　・四宮　</v>
      </c>
      <c r="G103" s="176">
        <v>1</v>
      </c>
      <c r="H103" s="138"/>
      <c r="I103" s="139"/>
      <c r="J103" s="157"/>
      <c r="K103" s="139">
        <v>2</v>
      </c>
      <c r="L103" s="139">
        <v>6</v>
      </c>
      <c r="M103" s="149">
        <v>0</v>
      </c>
      <c r="N103" s="164"/>
      <c r="O103" s="83"/>
      <c r="P103" s="157"/>
      <c r="Q103" s="84"/>
      <c r="R103" s="84"/>
      <c r="S103" s="84"/>
      <c r="T103" s="138"/>
      <c r="U103" s="139"/>
      <c r="V103" s="157"/>
      <c r="W103" s="83"/>
      <c r="X103" s="83"/>
      <c r="Y103" s="149"/>
      <c r="Z103" s="92">
        <f t="shared" si="15"/>
        <v>2</v>
      </c>
      <c r="AA103" s="83">
        <f t="shared" si="16"/>
        <v>6</v>
      </c>
      <c r="AB103" s="701">
        <f>SUM(Z103:Z104)</f>
        <v>10</v>
      </c>
      <c r="AC103" s="701">
        <f>SUM(AA103:AA104)</f>
        <v>15</v>
      </c>
      <c r="AD103" s="701">
        <f>+(AB103)/((AB103)+(AC103))</f>
        <v>0.4</v>
      </c>
      <c r="AE103" s="702"/>
      <c r="AF103" s="100">
        <f t="shared" si="17"/>
        <v>1</v>
      </c>
      <c r="AG103" s="700">
        <f>SUM(AF103:AF104)</f>
        <v>3</v>
      </c>
      <c r="AH103" s="672"/>
      <c r="AI103" s="672"/>
      <c r="AJ103" s="702"/>
    </row>
    <row r="104" spans="2:36" ht="13.5" customHeight="1">
      <c r="B104" s="74" t="s">
        <v>79</v>
      </c>
      <c r="C104" s="72" t="s">
        <v>70</v>
      </c>
      <c r="D104" s="85">
        <v>2</v>
      </c>
      <c r="E104" s="206">
        <v>11</v>
      </c>
      <c r="F104" s="254" t="s">
        <v>470</v>
      </c>
      <c r="G104" s="177">
        <v>1</v>
      </c>
      <c r="H104" s="140"/>
      <c r="I104" s="141"/>
      <c r="J104" s="158"/>
      <c r="K104" s="141">
        <v>6</v>
      </c>
      <c r="L104" s="141">
        <v>3</v>
      </c>
      <c r="M104" s="150">
        <v>1</v>
      </c>
      <c r="N104" s="165">
        <v>2</v>
      </c>
      <c r="O104" s="85">
        <v>6</v>
      </c>
      <c r="P104" s="158">
        <v>0</v>
      </c>
      <c r="Q104" s="86"/>
      <c r="R104" s="86"/>
      <c r="S104" s="86"/>
      <c r="T104" s="140"/>
      <c r="U104" s="141"/>
      <c r="V104" s="158"/>
      <c r="W104" s="85"/>
      <c r="X104" s="85"/>
      <c r="Y104" s="150"/>
      <c r="Z104" s="93">
        <f aca="true" t="shared" si="18" ref="Z104:Z133">+(H104)+(K104)+(N104)+(Q104)+(T104)+(W104)</f>
        <v>8</v>
      </c>
      <c r="AA104" s="85">
        <f aca="true" t="shared" si="19" ref="AA104:AA133">+(I104)+(L104)+(O104)+(R104)+(U104)+(X104)</f>
        <v>9</v>
      </c>
      <c r="AB104" s="703"/>
      <c r="AC104" s="703"/>
      <c r="AD104" s="703"/>
      <c r="AE104" s="702"/>
      <c r="AF104" s="101">
        <f aca="true" t="shared" si="20" ref="AF104:AF133">+(G104)+(J104)+(M104)+(P104)+(S104)+(V104)+(Y104)</f>
        <v>2</v>
      </c>
      <c r="AG104" s="699"/>
      <c r="AH104" s="672"/>
      <c r="AI104" s="672"/>
      <c r="AJ104" s="702"/>
    </row>
    <row r="105" spans="2:36" ht="14.25" thickBot="1">
      <c r="B105" s="88" t="s">
        <v>79</v>
      </c>
      <c r="C105" s="10" t="s">
        <v>72</v>
      </c>
      <c r="D105" s="10">
        <v>1</v>
      </c>
      <c r="E105" s="208">
        <v>1</v>
      </c>
      <c r="F105" s="247" t="str">
        <f>'団体ＰＧ用'!O31</f>
        <v>忠田　・北村　</v>
      </c>
      <c r="G105" s="178">
        <v>1</v>
      </c>
      <c r="H105" s="143"/>
      <c r="I105" s="144"/>
      <c r="J105" s="160"/>
      <c r="K105" s="144">
        <v>7</v>
      </c>
      <c r="L105" s="144">
        <v>6</v>
      </c>
      <c r="M105" s="151">
        <v>1</v>
      </c>
      <c r="N105" s="143">
        <v>6</v>
      </c>
      <c r="O105" s="144">
        <v>1</v>
      </c>
      <c r="P105" s="547">
        <v>1</v>
      </c>
      <c r="Q105" s="144">
        <v>1</v>
      </c>
      <c r="R105" s="144">
        <v>6</v>
      </c>
      <c r="S105" s="548">
        <v>0</v>
      </c>
      <c r="T105" s="143"/>
      <c r="U105" s="144"/>
      <c r="V105" s="160"/>
      <c r="W105" s="10"/>
      <c r="X105" s="10"/>
      <c r="Y105" s="151"/>
      <c r="Z105" s="11">
        <f t="shared" si="18"/>
        <v>14</v>
      </c>
      <c r="AA105" s="10">
        <f t="shared" si="19"/>
        <v>13</v>
      </c>
      <c r="AB105" s="91">
        <f>SUM(Z105)</f>
        <v>14</v>
      </c>
      <c r="AC105" s="91">
        <f>SUM(AA105)</f>
        <v>13</v>
      </c>
      <c r="AD105" s="91">
        <f>+(AB105)/((AB99)+(AC105))</f>
        <v>0.23728813559322035</v>
      </c>
      <c r="AE105" s="706"/>
      <c r="AF105" s="103">
        <f t="shared" si="20"/>
        <v>3</v>
      </c>
      <c r="AG105" s="107">
        <f>SUM(AF105)</f>
        <v>3</v>
      </c>
      <c r="AH105" s="698"/>
      <c r="AI105" s="698"/>
      <c r="AJ105" s="703"/>
    </row>
    <row r="106" spans="2:36" ht="13.5">
      <c r="B106" s="87" t="s">
        <v>42</v>
      </c>
      <c r="C106" s="78" t="s">
        <v>55</v>
      </c>
      <c r="D106" s="78">
        <v>1</v>
      </c>
      <c r="E106" s="202">
        <v>10</v>
      </c>
      <c r="F106" s="244" t="str">
        <f>'団体ＰＧ用'!O32</f>
        <v>岩野　・櫻井　</v>
      </c>
      <c r="G106" s="174">
        <v>1</v>
      </c>
      <c r="H106" s="173"/>
      <c r="I106" s="134"/>
      <c r="J106" s="154"/>
      <c r="K106" s="134">
        <v>6</v>
      </c>
      <c r="L106" s="134">
        <v>2</v>
      </c>
      <c r="M106" s="147">
        <v>1</v>
      </c>
      <c r="N106" s="162">
        <v>6</v>
      </c>
      <c r="O106" s="78">
        <v>7</v>
      </c>
      <c r="P106" s="154">
        <v>0</v>
      </c>
      <c r="Q106" s="78"/>
      <c r="R106" s="78"/>
      <c r="S106" s="147"/>
      <c r="T106" s="162"/>
      <c r="U106" s="78"/>
      <c r="V106" s="154"/>
      <c r="W106" s="78"/>
      <c r="X106" s="78"/>
      <c r="Y106" s="147"/>
      <c r="Z106" s="94">
        <f t="shared" si="18"/>
        <v>12</v>
      </c>
      <c r="AA106" s="73">
        <f t="shared" si="19"/>
        <v>9</v>
      </c>
      <c r="AB106" s="705">
        <f>SUM(Z106:Z109)</f>
        <v>24</v>
      </c>
      <c r="AC106" s="705">
        <f>SUM(AA106:AA109)</f>
        <v>31</v>
      </c>
      <c r="AD106" s="705">
        <f>+(AB106)/((AB106)+(AC106))</f>
        <v>0.43636363636363634</v>
      </c>
      <c r="AE106" s="705">
        <f>SUM(AB106:AB119)/(SUM(AB106:AC119))</f>
        <v>0.6066176470588235</v>
      </c>
      <c r="AF106" s="97">
        <f t="shared" si="20"/>
        <v>2</v>
      </c>
      <c r="AG106" s="679">
        <f>SUM(AF106:AF109)</f>
        <v>6</v>
      </c>
      <c r="AH106" s="691">
        <f>SUM(AF106:AF112)</f>
        <v>13</v>
      </c>
      <c r="AI106" s="691">
        <f>SUM(AH106:AH119)</f>
        <v>41</v>
      </c>
      <c r="AJ106" s="701">
        <f>RANK(AI106,AI$8:AI$133)</f>
        <v>1</v>
      </c>
    </row>
    <row r="107" spans="2:36" ht="13.5" customHeight="1">
      <c r="B107" s="74" t="s">
        <v>78</v>
      </c>
      <c r="C107" s="73" t="s">
        <v>65</v>
      </c>
      <c r="D107" s="81">
        <v>2</v>
      </c>
      <c r="E107" s="203">
        <v>31</v>
      </c>
      <c r="F107" s="537" t="s">
        <v>463</v>
      </c>
      <c r="G107" s="175">
        <v>1</v>
      </c>
      <c r="H107" s="135"/>
      <c r="I107" s="136"/>
      <c r="J107" s="155"/>
      <c r="K107" s="136">
        <v>3</v>
      </c>
      <c r="L107" s="136">
        <v>6</v>
      </c>
      <c r="M107" s="148">
        <v>0</v>
      </c>
      <c r="N107" s="163"/>
      <c r="O107" s="81"/>
      <c r="P107" s="155"/>
      <c r="Q107" s="81"/>
      <c r="R107" s="81"/>
      <c r="S107" s="148"/>
      <c r="T107" s="163"/>
      <c r="U107" s="81"/>
      <c r="V107" s="155"/>
      <c r="W107" s="81"/>
      <c r="X107" s="81"/>
      <c r="Y107" s="148"/>
      <c r="Z107" s="90">
        <f t="shared" si="18"/>
        <v>3</v>
      </c>
      <c r="AA107" s="81">
        <f t="shared" si="19"/>
        <v>6</v>
      </c>
      <c r="AB107" s="702"/>
      <c r="AC107" s="702"/>
      <c r="AD107" s="702"/>
      <c r="AE107" s="702"/>
      <c r="AF107" s="98">
        <f t="shared" si="20"/>
        <v>1</v>
      </c>
      <c r="AG107" s="680"/>
      <c r="AH107" s="672"/>
      <c r="AI107" s="672"/>
      <c r="AJ107" s="702"/>
    </row>
    <row r="108" spans="2:36" ht="13.5" customHeight="1">
      <c r="B108" s="74" t="s">
        <v>78</v>
      </c>
      <c r="C108" s="73" t="s">
        <v>65</v>
      </c>
      <c r="D108" s="81">
        <v>3</v>
      </c>
      <c r="E108" s="203">
        <v>25</v>
      </c>
      <c r="F108" s="252" t="str">
        <f>'団体ＰＧ用'!O34</f>
        <v>金山　・石坂　</v>
      </c>
      <c r="G108" s="175">
        <v>1</v>
      </c>
      <c r="H108" s="135">
        <v>2</v>
      </c>
      <c r="I108" s="136">
        <v>6</v>
      </c>
      <c r="J108" s="155">
        <v>0</v>
      </c>
      <c r="K108" s="136"/>
      <c r="L108" s="136"/>
      <c r="M108" s="148"/>
      <c r="N108" s="163"/>
      <c r="O108" s="81"/>
      <c r="P108" s="155"/>
      <c r="Q108" s="81"/>
      <c r="R108" s="81"/>
      <c r="S108" s="148"/>
      <c r="T108" s="163"/>
      <c r="U108" s="81"/>
      <c r="V108" s="155"/>
      <c r="W108" s="81"/>
      <c r="X108" s="81"/>
      <c r="Y108" s="148"/>
      <c r="Z108" s="90">
        <f t="shared" si="18"/>
        <v>2</v>
      </c>
      <c r="AA108" s="81">
        <f t="shared" si="19"/>
        <v>6</v>
      </c>
      <c r="AB108" s="702"/>
      <c r="AC108" s="702"/>
      <c r="AD108" s="702"/>
      <c r="AE108" s="702"/>
      <c r="AF108" s="98">
        <f t="shared" si="20"/>
        <v>1</v>
      </c>
      <c r="AG108" s="680"/>
      <c r="AH108" s="672"/>
      <c r="AI108" s="672"/>
      <c r="AJ108" s="702"/>
    </row>
    <row r="109" spans="2:36" ht="13.5" customHeight="1">
      <c r="B109" s="74" t="s">
        <v>78</v>
      </c>
      <c r="C109" s="72" t="s">
        <v>65</v>
      </c>
      <c r="D109" s="72">
        <v>4</v>
      </c>
      <c r="E109" s="204">
        <v>8</v>
      </c>
      <c r="F109" s="262" t="str">
        <f>'団体ＰＧ用'!O35</f>
        <v>正司　・中村　</v>
      </c>
      <c r="G109" s="133">
        <v>1</v>
      </c>
      <c r="H109" s="137"/>
      <c r="I109" s="13"/>
      <c r="J109" s="156"/>
      <c r="K109" s="13">
        <v>6</v>
      </c>
      <c r="L109" s="13">
        <v>4</v>
      </c>
      <c r="M109" s="69">
        <v>1</v>
      </c>
      <c r="N109" s="116">
        <v>1</v>
      </c>
      <c r="O109" s="72">
        <v>6</v>
      </c>
      <c r="P109" s="156">
        <v>0</v>
      </c>
      <c r="Q109" s="72"/>
      <c r="R109" s="72"/>
      <c r="S109" s="69"/>
      <c r="T109" s="116"/>
      <c r="U109" s="72"/>
      <c r="V109" s="156"/>
      <c r="W109" s="72"/>
      <c r="X109" s="72"/>
      <c r="Y109" s="69"/>
      <c r="Z109" s="91">
        <f t="shared" si="18"/>
        <v>7</v>
      </c>
      <c r="AA109" s="72">
        <f t="shared" si="19"/>
        <v>10</v>
      </c>
      <c r="AB109" s="703"/>
      <c r="AC109" s="703"/>
      <c r="AD109" s="703"/>
      <c r="AE109" s="702"/>
      <c r="AF109" s="99">
        <f t="shared" si="20"/>
        <v>2</v>
      </c>
      <c r="AG109" s="699"/>
      <c r="AH109" s="672"/>
      <c r="AI109" s="672"/>
      <c r="AJ109" s="702"/>
    </row>
    <row r="110" spans="2:36" ht="13.5" customHeight="1">
      <c r="B110" s="74" t="s">
        <v>78</v>
      </c>
      <c r="C110" s="82" t="s">
        <v>68</v>
      </c>
      <c r="D110" s="83">
        <v>1</v>
      </c>
      <c r="E110" s="205">
        <v>10</v>
      </c>
      <c r="F110" s="258" t="str">
        <f>'団体ＰＧ用'!O36</f>
        <v>内田　・大毛　</v>
      </c>
      <c r="G110" s="176">
        <v>1</v>
      </c>
      <c r="H110" s="138"/>
      <c r="I110" s="139"/>
      <c r="J110" s="157"/>
      <c r="K110" s="139">
        <v>6</v>
      </c>
      <c r="L110" s="139">
        <v>1</v>
      </c>
      <c r="M110" s="149">
        <v>1</v>
      </c>
      <c r="N110" s="164">
        <v>5</v>
      </c>
      <c r="O110" s="83">
        <v>7</v>
      </c>
      <c r="P110" s="157">
        <v>0</v>
      </c>
      <c r="Q110" s="84"/>
      <c r="R110" s="84"/>
      <c r="S110" s="84"/>
      <c r="T110" s="138"/>
      <c r="U110" s="139"/>
      <c r="V110" s="157"/>
      <c r="W110" s="83"/>
      <c r="X110" s="83"/>
      <c r="Y110" s="149"/>
      <c r="Z110" s="92">
        <f t="shared" si="18"/>
        <v>11</v>
      </c>
      <c r="AA110" s="83">
        <f t="shared" si="19"/>
        <v>8</v>
      </c>
      <c r="AB110" s="701">
        <f>SUM(Z110:Z111)</f>
        <v>14</v>
      </c>
      <c r="AC110" s="701">
        <f>SUM(AA110:AA111)</f>
        <v>14</v>
      </c>
      <c r="AD110" s="701">
        <f>+(AB110)/((AB110)+(AC110))</f>
        <v>0.5</v>
      </c>
      <c r="AE110" s="702"/>
      <c r="AF110" s="100">
        <f t="shared" si="20"/>
        <v>2</v>
      </c>
      <c r="AG110" s="700">
        <f>SUM(AF110:AF111)</f>
        <v>3</v>
      </c>
      <c r="AH110" s="672"/>
      <c r="AI110" s="672"/>
      <c r="AJ110" s="702"/>
    </row>
    <row r="111" spans="2:36" ht="13.5" customHeight="1">
      <c r="B111" s="74" t="s">
        <v>78</v>
      </c>
      <c r="C111" s="72" t="s">
        <v>67</v>
      </c>
      <c r="D111" s="85">
        <v>2</v>
      </c>
      <c r="E111" s="206">
        <v>7</v>
      </c>
      <c r="F111" s="249" t="str">
        <f>'団体ＰＧ用'!O37</f>
        <v>高田　・山盛　</v>
      </c>
      <c r="G111" s="177">
        <v>1</v>
      </c>
      <c r="H111" s="140"/>
      <c r="I111" s="141"/>
      <c r="J111" s="158"/>
      <c r="K111" s="141">
        <v>3</v>
      </c>
      <c r="L111" s="141">
        <v>6</v>
      </c>
      <c r="M111" s="150">
        <v>0</v>
      </c>
      <c r="N111" s="165"/>
      <c r="O111" s="85"/>
      <c r="P111" s="158"/>
      <c r="Q111" s="86"/>
      <c r="R111" s="86"/>
      <c r="S111" s="86"/>
      <c r="T111" s="140"/>
      <c r="U111" s="141"/>
      <c r="V111" s="158"/>
      <c r="W111" s="85"/>
      <c r="X111" s="85"/>
      <c r="Y111" s="150"/>
      <c r="Z111" s="93">
        <f t="shared" si="18"/>
        <v>3</v>
      </c>
      <c r="AA111" s="85">
        <f t="shared" si="19"/>
        <v>6</v>
      </c>
      <c r="AB111" s="703"/>
      <c r="AC111" s="703"/>
      <c r="AD111" s="703"/>
      <c r="AE111" s="702"/>
      <c r="AF111" s="101">
        <f t="shared" si="20"/>
        <v>1</v>
      </c>
      <c r="AG111" s="699"/>
      <c r="AH111" s="672"/>
      <c r="AI111" s="672"/>
      <c r="AJ111" s="702"/>
    </row>
    <row r="112" spans="2:36" ht="13.5" customHeight="1">
      <c r="B112" s="74" t="s">
        <v>78</v>
      </c>
      <c r="C112" s="72" t="s">
        <v>69</v>
      </c>
      <c r="D112" s="72">
        <v>1</v>
      </c>
      <c r="E112" s="204">
        <v>7</v>
      </c>
      <c r="F112" s="263" t="str">
        <f>'団体ＰＧ用'!O38</f>
        <v>松岡　・石浜　</v>
      </c>
      <c r="G112" s="133">
        <v>1</v>
      </c>
      <c r="H112" s="137"/>
      <c r="I112" s="13"/>
      <c r="J112" s="156"/>
      <c r="K112" s="13">
        <v>7</v>
      </c>
      <c r="L112" s="13">
        <v>5</v>
      </c>
      <c r="M112" s="69">
        <v>1</v>
      </c>
      <c r="N112" s="137">
        <v>6</v>
      </c>
      <c r="O112" s="13">
        <v>3</v>
      </c>
      <c r="P112" s="543">
        <v>1</v>
      </c>
      <c r="Q112" s="13">
        <v>7</v>
      </c>
      <c r="R112" s="13">
        <v>5</v>
      </c>
      <c r="S112" s="544">
        <v>1</v>
      </c>
      <c r="T112" s="137"/>
      <c r="U112" s="13"/>
      <c r="V112" s="156"/>
      <c r="W112" s="72"/>
      <c r="X112" s="72"/>
      <c r="Y112" s="69"/>
      <c r="Z112" s="108">
        <f t="shared" si="18"/>
        <v>20</v>
      </c>
      <c r="AA112" s="114">
        <f t="shared" si="19"/>
        <v>13</v>
      </c>
      <c r="AB112" s="108">
        <f>SUM(Z112)</f>
        <v>20</v>
      </c>
      <c r="AC112" s="108">
        <f>SUM(AA112)</f>
        <v>13</v>
      </c>
      <c r="AD112" s="146">
        <f>+(AB112)/((AB106)+(AC112))</f>
        <v>0.5405405405405406</v>
      </c>
      <c r="AE112" s="702"/>
      <c r="AF112" s="146">
        <f t="shared" si="20"/>
        <v>4</v>
      </c>
      <c r="AG112" s="108">
        <f>SUM(AF112)</f>
        <v>4</v>
      </c>
      <c r="AH112" s="704"/>
      <c r="AI112" s="672"/>
      <c r="AJ112" s="702"/>
    </row>
    <row r="113" spans="2:36" ht="13.5" customHeight="1">
      <c r="B113" s="74" t="s">
        <v>78</v>
      </c>
      <c r="C113" s="82" t="s">
        <v>56</v>
      </c>
      <c r="D113" s="73">
        <v>1</v>
      </c>
      <c r="E113" s="207">
        <v>27</v>
      </c>
      <c r="F113" s="533" t="s">
        <v>457</v>
      </c>
      <c r="G113" s="132">
        <v>1</v>
      </c>
      <c r="H113" s="142"/>
      <c r="I113" s="4"/>
      <c r="J113" s="159"/>
      <c r="K113" s="4"/>
      <c r="L113" s="4"/>
      <c r="M113" s="70"/>
      <c r="N113" s="117"/>
      <c r="O113" s="73"/>
      <c r="P113" s="159"/>
      <c r="Q113" s="73"/>
      <c r="R113" s="73"/>
      <c r="S113" s="70"/>
      <c r="T113" s="142"/>
      <c r="U113" s="4"/>
      <c r="V113" s="159"/>
      <c r="W113" s="73"/>
      <c r="X113" s="73"/>
      <c r="Y113" s="70"/>
      <c r="Z113" s="94">
        <f t="shared" si="18"/>
        <v>0</v>
      </c>
      <c r="AA113" s="73">
        <f t="shared" si="19"/>
        <v>0</v>
      </c>
      <c r="AB113" s="702">
        <f>SUM(Z113:Z116)</f>
        <v>57</v>
      </c>
      <c r="AC113" s="702">
        <f>SUM(AA113:AA116)</f>
        <v>34</v>
      </c>
      <c r="AD113" s="702">
        <f>+(AB113)/((AB113)+(AC113))</f>
        <v>0.6263736263736264</v>
      </c>
      <c r="AE113" s="702"/>
      <c r="AF113" s="102">
        <f t="shared" si="20"/>
        <v>1</v>
      </c>
      <c r="AG113" s="680">
        <f>SUM(AF113:AF116)</f>
        <v>12</v>
      </c>
      <c r="AH113" s="672">
        <f>SUM(AF113:AF119)</f>
        <v>28</v>
      </c>
      <c r="AI113" s="672"/>
      <c r="AJ113" s="702"/>
    </row>
    <row r="114" spans="2:36" ht="13.5" customHeight="1">
      <c r="B114" s="74" t="s">
        <v>78</v>
      </c>
      <c r="C114" s="73" t="s">
        <v>66</v>
      </c>
      <c r="D114" s="81">
        <v>2</v>
      </c>
      <c r="E114" s="203">
        <v>15</v>
      </c>
      <c r="F114" s="245" t="str">
        <f>'団体ＰＧ用'!O40</f>
        <v>杉本　・杉本　</v>
      </c>
      <c r="G114" s="175">
        <v>1</v>
      </c>
      <c r="H114" s="135"/>
      <c r="I114" s="136"/>
      <c r="J114" s="155"/>
      <c r="K114" s="136">
        <v>6</v>
      </c>
      <c r="L114" s="136">
        <v>1</v>
      </c>
      <c r="M114" s="148">
        <v>1</v>
      </c>
      <c r="N114" s="163">
        <v>4</v>
      </c>
      <c r="O114" s="81">
        <v>6</v>
      </c>
      <c r="P114" s="155">
        <v>0</v>
      </c>
      <c r="Q114" s="81"/>
      <c r="R114" s="81"/>
      <c r="S114" s="148"/>
      <c r="T114" s="135"/>
      <c r="U114" s="136"/>
      <c r="V114" s="155"/>
      <c r="W114" s="81"/>
      <c r="X114" s="81"/>
      <c r="Y114" s="148"/>
      <c r="Z114" s="90">
        <f t="shared" si="18"/>
        <v>10</v>
      </c>
      <c r="AA114" s="81">
        <f t="shared" si="19"/>
        <v>7</v>
      </c>
      <c r="AB114" s="702"/>
      <c r="AC114" s="702"/>
      <c r="AD114" s="702"/>
      <c r="AE114" s="702"/>
      <c r="AF114" s="98">
        <f t="shared" si="20"/>
        <v>2</v>
      </c>
      <c r="AG114" s="680"/>
      <c r="AH114" s="672"/>
      <c r="AI114" s="672"/>
      <c r="AJ114" s="702"/>
    </row>
    <row r="115" spans="2:36" ht="13.5" customHeight="1">
      <c r="B115" s="74" t="s">
        <v>78</v>
      </c>
      <c r="C115" s="73" t="s">
        <v>66</v>
      </c>
      <c r="D115" s="81">
        <v>3</v>
      </c>
      <c r="E115" s="203">
        <v>2</v>
      </c>
      <c r="F115" s="245" t="str">
        <f>'団体ＰＧ用'!O41</f>
        <v>築地　・井上　</v>
      </c>
      <c r="G115" s="175">
        <v>1</v>
      </c>
      <c r="H115" s="135"/>
      <c r="I115" s="136"/>
      <c r="J115" s="155"/>
      <c r="K115" s="136">
        <v>6</v>
      </c>
      <c r="L115" s="136">
        <v>3</v>
      </c>
      <c r="M115" s="148">
        <v>1</v>
      </c>
      <c r="N115" s="163">
        <v>6</v>
      </c>
      <c r="O115" s="81">
        <v>4</v>
      </c>
      <c r="P115" s="155">
        <v>1</v>
      </c>
      <c r="Q115" s="81">
        <v>1</v>
      </c>
      <c r="R115" s="81">
        <v>6</v>
      </c>
      <c r="S115" s="148">
        <v>0</v>
      </c>
      <c r="T115" s="135"/>
      <c r="U115" s="136"/>
      <c r="V115" s="155"/>
      <c r="W115" s="81"/>
      <c r="X115" s="81"/>
      <c r="Y115" s="148"/>
      <c r="Z115" s="90">
        <f t="shared" si="18"/>
        <v>13</v>
      </c>
      <c r="AA115" s="81">
        <f t="shared" si="19"/>
        <v>13</v>
      </c>
      <c r="AB115" s="702"/>
      <c r="AC115" s="702"/>
      <c r="AD115" s="702"/>
      <c r="AE115" s="702"/>
      <c r="AF115" s="98">
        <f t="shared" si="20"/>
        <v>3</v>
      </c>
      <c r="AG115" s="680"/>
      <c r="AH115" s="672"/>
      <c r="AI115" s="672"/>
      <c r="AJ115" s="702"/>
    </row>
    <row r="116" spans="2:36" ht="13.5" customHeight="1">
      <c r="B116" s="74" t="s">
        <v>78</v>
      </c>
      <c r="C116" s="72" t="s">
        <v>66</v>
      </c>
      <c r="D116" s="72">
        <v>4</v>
      </c>
      <c r="E116" s="204">
        <v>29</v>
      </c>
      <c r="F116" s="253" t="str">
        <f>'団体ＰＧ用'!O42</f>
        <v>奥山　・那須　</v>
      </c>
      <c r="G116" s="133">
        <v>1</v>
      </c>
      <c r="H116" s="137">
        <v>6</v>
      </c>
      <c r="I116" s="13">
        <v>2</v>
      </c>
      <c r="J116" s="156">
        <v>1</v>
      </c>
      <c r="K116" s="13">
        <v>6</v>
      </c>
      <c r="L116" s="13">
        <v>3</v>
      </c>
      <c r="M116" s="69">
        <v>1</v>
      </c>
      <c r="N116" s="116">
        <v>6</v>
      </c>
      <c r="O116" s="72">
        <v>3</v>
      </c>
      <c r="P116" s="156">
        <v>1</v>
      </c>
      <c r="Q116" s="72">
        <v>6</v>
      </c>
      <c r="R116" s="72">
        <v>0</v>
      </c>
      <c r="S116" s="69">
        <v>1</v>
      </c>
      <c r="T116" s="137">
        <v>6</v>
      </c>
      <c r="U116" s="13">
        <v>0</v>
      </c>
      <c r="V116" s="156">
        <v>1</v>
      </c>
      <c r="W116" s="72">
        <v>4</v>
      </c>
      <c r="X116" s="72">
        <v>6</v>
      </c>
      <c r="Y116" s="69">
        <v>0</v>
      </c>
      <c r="Z116" s="91">
        <f t="shared" si="18"/>
        <v>34</v>
      </c>
      <c r="AA116" s="72">
        <f t="shared" si="19"/>
        <v>14</v>
      </c>
      <c r="AB116" s="703"/>
      <c r="AC116" s="703"/>
      <c r="AD116" s="703"/>
      <c r="AE116" s="702"/>
      <c r="AF116" s="99">
        <f t="shared" si="20"/>
        <v>6</v>
      </c>
      <c r="AG116" s="699"/>
      <c r="AH116" s="672"/>
      <c r="AI116" s="672"/>
      <c r="AJ116" s="702"/>
    </row>
    <row r="117" spans="2:36" ht="13.5" customHeight="1">
      <c r="B117" s="74" t="s">
        <v>78</v>
      </c>
      <c r="C117" s="82" t="s">
        <v>71</v>
      </c>
      <c r="D117" s="83">
        <v>1</v>
      </c>
      <c r="E117" s="205">
        <v>13</v>
      </c>
      <c r="F117" s="241" t="str">
        <f>'団体ＰＧ用'!O43</f>
        <v>城戸　・高田　</v>
      </c>
      <c r="G117" s="176">
        <v>1</v>
      </c>
      <c r="H117" s="138"/>
      <c r="I117" s="139"/>
      <c r="J117" s="157"/>
      <c r="K117" s="139">
        <v>6</v>
      </c>
      <c r="L117" s="139">
        <v>2</v>
      </c>
      <c r="M117" s="149">
        <v>1</v>
      </c>
      <c r="N117" s="164">
        <v>6</v>
      </c>
      <c r="O117" s="83">
        <v>0</v>
      </c>
      <c r="P117" s="157">
        <v>1</v>
      </c>
      <c r="Q117" s="139">
        <v>6</v>
      </c>
      <c r="R117" s="139">
        <v>0</v>
      </c>
      <c r="S117" s="545">
        <v>1</v>
      </c>
      <c r="T117" s="138">
        <v>6</v>
      </c>
      <c r="U117" s="139">
        <v>2</v>
      </c>
      <c r="V117" s="157">
        <v>1</v>
      </c>
      <c r="W117" s="83"/>
      <c r="X117" s="83"/>
      <c r="Y117" s="149"/>
      <c r="Z117" s="92">
        <f t="shared" si="18"/>
        <v>24</v>
      </c>
      <c r="AA117" s="83">
        <f t="shared" si="19"/>
        <v>4</v>
      </c>
      <c r="AB117" s="701">
        <f>SUM(Z117:Z118)</f>
        <v>32</v>
      </c>
      <c r="AC117" s="701">
        <f>SUM(AA117:AA118)</f>
        <v>12</v>
      </c>
      <c r="AD117" s="701">
        <f>+(AB117)/((AB117)+(AC117))</f>
        <v>0.7272727272727273</v>
      </c>
      <c r="AE117" s="702"/>
      <c r="AF117" s="100">
        <f t="shared" si="20"/>
        <v>5</v>
      </c>
      <c r="AG117" s="700">
        <f>SUM(AF117:AF118)</f>
        <v>7</v>
      </c>
      <c r="AH117" s="672"/>
      <c r="AI117" s="672"/>
      <c r="AJ117" s="702"/>
    </row>
    <row r="118" spans="2:36" ht="13.5" customHeight="1">
      <c r="B118" s="74" t="s">
        <v>78</v>
      </c>
      <c r="C118" s="72" t="s">
        <v>70</v>
      </c>
      <c r="D118" s="85">
        <v>2</v>
      </c>
      <c r="E118" s="206">
        <v>2</v>
      </c>
      <c r="F118" s="254" t="s">
        <v>469</v>
      </c>
      <c r="G118" s="177">
        <v>1</v>
      </c>
      <c r="H118" s="140"/>
      <c r="I118" s="141"/>
      <c r="J118" s="158"/>
      <c r="K118" s="141">
        <v>6</v>
      </c>
      <c r="L118" s="141">
        <v>2</v>
      </c>
      <c r="M118" s="150">
        <v>1</v>
      </c>
      <c r="N118" s="165">
        <v>2</v>
      </c>
      <c r="O118" s="85">
        <v>6</v>
      </c>
      <c r="P118" s="158">
        <v>0</v>
      </c>
      <c r="Q118" s="86"/>
      <c r="R118" s="86"/>
      <c r="S118" s="86"/>
      <c r="T118" s="140"/>
      <c r="U118" s="141"/>
      <c r="V118" s="158"/>
      <c r="W118" s="85"/>
      <c r="X118" s="85"/>
      <c r="Y118" s="150"/>
      <c r="Z118" s="93">
        <f t="shared" si="18"/>
        <v>8</v>
      </c>
      <c r="AA118" s="85">
        <f t="shared" si="19"/>
        <v>8</v>
      </c>
      <c r="AB118" s="703"/>
      <c r="AC118" s="703"/>
      <c r="AD118" s="703"/>
      <c r="AE118" s="702"/>
      <c r="AF118" s="101">
        <f t="shared" si="20"/>
        <v>2</v>
      </c>
      <c r="AG118" s="699"/>
      <c r="AH118" s="672"/>
      <c r="AI118" s="672"/>
      <c r="AJ118" s="702"/>
    </row>
    <row r="119" spans="2:36" ht="14.25" thickBot="1">
      <c r="B119" s="88" t="s">
        <v>78</v>
      </c>
      <c r="C119" s="10" t="s">
        <v>72</v>
      </c>
      <c r="D119" s="10">
        <v>1</v>
      </c>
      <c r="E119" s="208">
        <v>8</v>
      </c>
      <c r="F119" s="247" t="str">
        <f>'団体ＰＧ用'!O45</f>
        <v>大坪　・田中　</v>
      </c>
      <c r="G119" s="178">
        <v>1</v>
      </c>
      <c r="H119" s="143"/>
      <c r="I119" s="144"/>
      <c r="J119" s="160"/>
      <c r="K119" s="144">
        <v>6</v>
      </c>
      <c r="L119" s="144">
        <v>1</v>
      </c>
      <c r="M119" s="151">
        <v>6</v>
      </c>
      <c r="N119" s="143">
        <v>6</v>
      </c>
      <c r="O119" s="144">
        <v>1</v>
      </c>
      <c r="P119" s="547">
        <v>1</v>
      </c>
      <c r="Q119" s="144">
        <v>6</v>
      </c>
      <c r="R119" s="144">
        <v>1</v>
      </c>
      <c r="S119" s="548">
        <v>1</v>
      </c>
      <c r="T119" s="143"/>
      <c r="U119" s="144"/>
      <c r="V119" s="160"/>
      <c r="W119" s="10"/>
      <c r="X119" s="10"/>
      <c r="Y119" s="151"/>
      <c r="Z119" s="11">
        <f t="shared" si="18"/>
        <v>18</v>
      </c>
      <c r="AA119" s="10">
        <f t="shared" si="19"/>
        <v>3</v>
      </c>
      <c r="AB119" s="91">
        <f>SUM(Z119)</f>
        <v>18</v>
      </c>
      <c r="AC119" s="91">
        <f>SUM(AA119)</f>
        <v>3</v>
      </c>
      <c r="AD119" s="91">
        <f>+(AB119)/((AB113)+(AC119))</f>
        <v>0.3</v>
      </c>
      <c r="AE119" s="706"/>
      <c r="AF119" s="103">
        <f t="shared" si="20"/>
        <v>9</v>
      </c>
      <c r="AG119" s="107">
        <f>SUM(AF119)</f>
        <v>9</v>
      </c>
      <c r="AH119" s="698"/>
      <c r="AI119" s="698"/>
      <c r="AJ119" s="703"/>
    </row>
    <row r="120" spans="2:36" ht="13.5">
      <c r="B120" s="87" t="s">
        <v>40</v>
      </c>
      <c r="C120" s="78" t="s">
        <v>55</v>
      </c>
      <c r="D120" s="78">
        <v>1</v>
      </c>
      <c r="E120" s="202">
        <v>19</v>
      </c>
      <c r="F120" s="540" t="s">
        <v>466</v>
      </c>
      <c r="G120" s="174">
        <v>1</v>
      </c>
      <c r="H120" s="173"/>
      <c r="I120" s="134"/>
      <c r="J120" s="154"/>
      <c r="K120" s="134">
        <v>2</v>
      </c>
      <c r="L120" s="134">
        <v>6</v>
      </c>
      <c r="M120" s="147">
        <v>0</v>
      </c>
      <c r="N120" s="162"/>
      <c r="O120" s="78"/>
      <c r="P120" s="154"/>
      <c r="Q120" s="78"/>
      <c r="R120" s="78"/>
      <c r="S120" s="147"/>
      <c r="T120" s="162"/>
      <c r="U120" s="78"/>
      <c r="V120" s="154"/>
      <c r="W120" s="78"/>
      <c r="X120" s="78"/>
      <c r="Y120" s="147"/>
      <c r="Z120" s="94">
        <f t="shared" si="18"/>
        <v>2</v>
      </c>
      <c r="AA120" s="73">
        <f t="shared" si="19"/>
        <v>6</v>
      </c>
      <c r="AB120" s="705">
        <f>SUM(Z120:Z123)</f>
        <v>6</v>
      </c>
      <c r="AC120" s="705">
        <f>SUM(AA120:AA123)</f>
        <v>24</v>
      </c>
      <c r="AD120" s="705">
        <f>+(AB120)/((AB120)+(AC120))</f>
        <v>0.2</v>
      </c>
      <c r="AE120" s="705">
        <f>SUM(AB120:AB133)/(SUM(AB120:AC133))</f>
        <v>0.39759036144578314</v>
      </c>
      <c r="AF120" s="97">
        <f t="shared" si="20"/>
        <v>1</v>
      </c>
      <c r="AG120" s="679">
        <f>SUM(AF120:AF123)</f>
        <v>5</v>
      </c>
      <c r="AH120" s="691">
        <f>SUM(AF120:AF126)</f>
        <v>9</v>
      </c>
      <c r="AI120" s="691">
        <f>SUM(AH120:AH133)</f>
        <v>21</v>
      </c>
      <c r="AJ120" s="701">
        <f>RANK(AI120,AI$8:AI$133)</f>
        <v>7</v>
      </c>
    </row>
    <row r="121" spans="2:36" ht="13.5" customHeight="1">
      <c r="B121" s="74" t="s">
        <v>77</v>
      </c>
      <c r="C121" s="73" t="s">
        <v>65</v>
      </c>
      <c r="D121" s="81">
        <v>2</v>
      </c>
      <c r="E121" s="203">
        <v>5</v>
      </c>
      <c r="F121" s="534" t="s">
        <v>433</v>
      </c>
      <c r="G121" s="175">
        <v>1</v>
      </c>
      <c r="H121" s="135"/>
      <c r="I121" s="136"/>
      <c r="J121" s="155"/>
      <c r="K121" s="136"/>
      <c r="L121" s="136"/>
      <c r="M121" s="148"/>
      <c r="N121" s="163">
        <v>0</v>
      </c>
      <c r="O121" s="81">
        <v>6</v>
      </c>
      <c r="P121" s="155">
        <v>0</v>
      </c>
      <c r="Q121" s="81"/>
      <c r="R121" s="81"/>
      <c r="S121" s="148"/>
      <c r="T121" s="163"/>
      <c r="U121" s="81"/>
      <c r="V121" s="155"/>
      <c r="W121" s="81"/>
      <c r="X121" s="81"/>
      <c r="Y121" s="148"/>
      <c r="Z121" s="90">
        <f t="shared" si="18"/>
        <v>0</v>
      </c>
      <c r="AA121" s="81">
        <f t="shared" si="19"/>
        <v>6</v>
      </c>
      <c r="AB121" s="702"/>
      <c r="AC121" s="702"/>
      <c r="AD121" s="702"/>
      <c r="AE121" s="702"/>
      <c r="AF121" s="98">
        <f t="shared" si="20"/>
        <v>1</v>
      </c>
      <c r="AG121" s="680"/>
      <c r="AH121" s="672"/>
      <c r="AI121" s="672"/>
      <c r="AJ121" s="702"/>
    </row>
    <row r="122" spans="2:36" ht="13.5" customHeight="1">
      <c r="B122" s="74" t="s">
        <v>77</v>
      </c>
      <c r="C122" s="73" t="s">
        <v>65</v>
      </c>
      <c r="D122" s="81">
        <v>3</v>
      </c>
      <c r="E122" s="203">
        <v>17</v>
      </c>
      <c r="F122" s="245" t="str">
        <f>'団体ＰＧ用'!O48</f>
        <v>野口　・織戸　</v>
      </c>
      <c r="G122" s="175">
        <v>1</v>
      </c>
      <c r="H122" s="135"/>
      <c r="I122" s="136"/>
      <c r="J122" s="155"/>
      <c r="K122" s="136">
        <v>4</v>
      </c>
      <c r="L122" s="136">
        <v>6</v>
      </c>
      <c r="M122" s="148">
        <v>0</v>
      </c>
      <c r="N122" s="163"/>
      <c r="O122" s="81"/>
      <c r="P122" s="155"/>
      <c r="Q122" s="81"/>
      <c r="R122" s="81"/>
      <c r="S122" s="148"/>
      <c r="T122" s="163"/>
      <c r="U122" s="81"/>
      <c r="V122" s="155"/>
      <c r="W122" s="81"/>
      <c r="X122" s="81"/>
      <c r="Y122" s="148"/>
      <c r="Z122" s="90">
        <f t="shared" si="18"/>
        <v>4</v>
      </c>
      <c r="AA122" s="81">
        <f t="shared" si="19"/>
        <v>6</v>
      </c>
      <c r="AB122" s="702"/>
      <c r="AC122" s="702"/>
      <c r="AD122" s="702"/>
      <c r="AE122" s="702"/>
      <c r="AF122" s="98">
        <f t="shared" si="20"/>
        <v>1</v>
      </c>
      <c r="AG122" s="680"/>
      <c r="AH122" s="672"/>
      <c r="AI122" s="672"/>
      <c r="AJ122" s="702"/>
    </row>
    <row r="123" spans="2:36" ht="13.5" customHeight="1">
      <c r="B123" s="74" t="s">
        <v>77</v>
      </c>
      <c r="C123" s="72" t="s">
        <v>65</v>
      </c>
      <c r="D123" s="72">
        <v>4</v>
      </c>
      <c r="E123" s="204">
        <v>34</v>
      </c>
      <c r="F123" s="253" t="str">
        <f>'団体ＰＧ用'!O49</f>
        <v>東野　・高木　</v>
      </c>
      <c r="G123" s="133">
        <v>1</v>
      </c>
      <c r="H123" s="137">
        <v>0</v>
      </c>
      <c r="I123" s="13">
        <v>6</v>
      </c>
      <c r="J123" s="156">
        <v>1</v>
      </c>
      <c r="K123" s="13"/>
      <c r="L123" s="13"/>
      <c r="M123" s="69"/>
      <c r="N123" s="116"/>
      <c r="O123" s="72"/>
      <c r="P123" s="156"/>
      <c r="Q123" s="72"/>
      <c r="R123" s="72"/>
      <c r="S123" s="69"/>
      <c r="T123" s="116"/>
      <c r="U123" s="72"/>
      <c r="V123" s="156"/>
      <c r="W123" s="72"/>
      <c r="X123" s="72"/>
      <c r="Y123" s="69"/>
      <c r="Z123" s="91">
        <f t="shared" si="18"/>
        <v>0</v>
      </c>
      <c r="AA123" s="72">
        <f t="shared" si="19"/>
        <v>6</v>
      </c>
      <c r="AB123" s="703"/>
      <c r="AC123" s="703"/>
      <c r="AD123" s="703"/>
      <c r="AE123" s="702"/>
      <c r="AF123" s="99">
        <f t="shared" si="20"/>
        <v>2</v>
      </c>
      <c r="AG123" s="699"/>
      <c r="AH123" s="672"/>
      <c r="AI123" s="672"/>
      <c r="AJ123" s="702"/>
    </row>
    <row r="124" spans="2:36" ht="13.5" customHeight="1">
      <c r="B124" s="74" t="s">
        <v>77</v>
      </c>
      <c r="C124" s="82" t="s">
        <v>68</v>
      </c>
      <c r="D124" s="83">
        <v>1</v>
      </c>
      <c r="E124" s="205">
        <v>9</v>
      </c>
      <c r="F124" s="241" t="str">
        <f>'団体ＰＧ用'!O50</f>
        <v>有安　・村上　</v>
      </c>
      <c r="G124" s="176">
        <v>1</v>
      </c>
      <c r="H124" s="138"/>
      <c r="I124" s="139"/>
      <c r="J124" s="157"/>
      <c r="K124" s="139">
        <v>2</v>
      </c>
      <c r="L124" s="139">
        <v>6</v>
      </c>
      <c r="M124" s="149">
        <v>0</v>
      </c>
      <c r="N124" s="164"/>
      <c r="O124" s="83"/>
      <c r="P124" s="157"/>
      <c r="Q124" s="84"/>
      <c r="R124" s="84"/>
      <c r="S124" s="84"/>
      <c r="T124" s="138"/>
      <c r="U124" s="139"/>
      <c r="V124" s="157"/>
      <c r="W124" s="83"/>
      <c r="X124" s="83"/>
      <c r="Y124" s="149"/>
      <c r="Z124" s="92">
        <f t="shared" si="18"/>
        <v>2</v>
      </c>
      <c r="AA124" s="83">
        <f t="shared" si="19"/>
        <v>6</v>
      </c>
      <c r="AB124" s="701">
        <f>SUM(Z124:Z125)</f>
        <v>2</v>
      </c>
      <c r="AC124" s="701">
        <f>SUM(AA124:AA125)</f>
        <v>12</v>
      </c>
      <c r="AD124" s="701">
        <f>+(AB124)/((AB124)+(AC124))</f>
        <v>0.14285714285714285</v>
      </c>
      <c r="AE124" s="702"/>
      <c r="AF124" s="100">
        <f t="shared" si="20"/>
        <v>1</v>
      </c>
      <c r="AG124" s="700">
        <f>SUM(AF124:AF125)</f>
        <v>2</v>
      </c>
      <c r="AH124" s="672"/>
      <c r="AI124" s="672"/>
      <c r="AJ124" s="702"/>
    </row>
    <row r="125" spans="2:36" ht="13.5" customHeight="1">
      <c r="B125" s="74" t="s">
        <v>77</v>
      </c>
      <c r="C125" s="72" t="s">
        <v>67</v>
      </c>
      <c r="D125" s="85">
        <v>2</v>
      </c>
      <c r="E125" s="206">
        <v>11</v>
      </c>
      <c r="F125" s="246" t="str">
        <f>'団体ＰＧ用'!O51</f>
        <v>川合　・田村　</v>
      </c>
      <c r="G125" s="177">
        <v>1</v>
      </c>
      <c r="H125" s="140">
        <v>0</v>
      </c>
      <c r="I125" s="141">
        <v>6</v>
      </c>
      <c r="J125" s="158">
        <v>0</v>
      </c>
      <c r="K125" s="141"/>
      <c r="L125" s="141"/>
      <c r="M125" s="150"/>
      <c r="N125" s="165"/>
      <c r="O125" s="85"/>
      <c r="P125" s="158"/>
      <c r="Q125" s="86"/>
      <c r="R125" s="86"/>
      <c r="S125" s="86"/>
      <c r="T125" s="140"/>
      <c r="U125" s="141"/>
      <c r="V125" s="158"/>
      <c r="W125" s="85"/>
      <c r="X125" s="85"/>
      <c r="Y125" s="150"/>
      <c r="Z125" s="93">
        <f t="shared" si="18"/>
        <v>0</v>
      </c>
      <c r="AA125" s="85">
        <f t="shared" si="19"/>
        <v>6</v>
      </c>
      <c r="AB125" s="703"/>
      <c r="AC125" s="703"/>
      <c r="AD125" s="703"/>
      <c r="AE125" s="702"/>
      <c r="AF125" s="101">
        <f t="shared" si="20"/>
        <v>1</v>
      </c>
      <c r="AG125" s="699"/>
      <c r="AH125" s="672"/>
      <c r="AI125" s="672"/>
      <c r="AJ125" s="702"/>
    </row>
    <row r="126" spans="2:36" ht="13.5" customHeight="1">
      <c r="B126" s="74" t="s">
        <v>77</v>
      </c>
      <c r="C126" s="72" t="s">
        <v>69</v>
      </c>
      <c r="D126" s="72">
        <v>1</v>
      </c>
      <c r="E126" s="204">
        <v>8</v>
      </c>
      <c r="F126" s="242" t="str">
        <f>'団体ＰＧ用'!O52</f>
        <v>大内　・吉川　</v>
      </c>
      <c r="G126" s="133">
        <v>1</v>
      </c>
      <c r="H126" s="137"/>
      <c r="I126" s="13"/>
      <c r="J126" s="156"/>
      <c r="K126" s="13">
        <v>6</v>
      </c>
      <c r="L126" s="13">
        <v>2</v>
      </c>
      <c r="M126" s="69">
        <v>1</v>
      </c>
      <c r="N126" s="137">
        <v>3</v>
      </c>
      <c r="O126" s="13">
        <v>6</v>
      </c>
      <c r="P126" s="543">
        <v>0</v>
      </c>
      <c r="Q126" s="76"/>
      <c r="R126" s="76"/>
      <c r="S126" s="76"/>
      <c r="T126" s="137"/>
      <c r="U126" s="13"/>
      <c r="V126" s="156"/>
      <c r="W126" s="72"/>
      <c r="X126" s="72"/>
      <c r="Y126" s="69"/>
      <c r="Z126" s="108">
        <f t="shared" si="18"/>
        <v>9</v>
      </c>
      <c r="AA126" s="114">
        <f t="shared" si="19"/>
        <v>8</v>
      </c>
      <c r="AB126" s="108">
        <f>SUM(Z126)</f>
        <v>9</v>
      </c>
      <c r="AC126" s="108">
        <f>SUM(AA126)</f>
        <v>8</v>
      </c>
      <c r="AD126" s="146">
        <f>+(AB126)/((AB120)+(AC126))</f>
        <v>0.6428571428571429</v>
      </c>
      <c r="AE126" s="702"/>
      <c r="AF126" s="146">
        <f t="shared" si="20"/>
        <v>2</v>
      </c>
      <c r="AG126" s="108">
        <f>SUM(AF126)</f>
        <v>2</v>
      </c>
      <c r="AH126" s="704"/>
      <c r="AI126" s="672"/>
      <c r="AJ126" s="702"/>
    </row>
    <row r="127" spans="2:36" ht="13.5" customHeight="1">
      <c r="B127" s="74" t="s">
        <v>77</v>
      </c>
      <c r="C127" s="82" t="s">
        <v>56</v>
      </c>
      <c r="D127" s="73">
        <v>1</v>
      </c>
      <c r="E127" s="207">
        <v>18</v>
      </c>
      <c r="F127" s="535" t="s">
        <v>459</v>
      </c>
      <c r="G127" s="132">
        <v>1</v>
      </c>
      <c r="H127" s="142"/>
      <c r="I127" s="4"/>
      <c r="J127" s="159"/>
      <c r="K127" s="4">
        <v>6</v>
      </c>
      <c r="L127" s="4">
        <v>0</v>
      </c>
      <c r="M127" s="70">
        <v>1</v>
      </c>
      <c r="N127" s="117">
        <v>3</v>
      </c>
      <c r="O127" s="73">
        <v>6</v>
      </c>
      <c r="P127" s="159">
        <v>0</v>
      </c>
      <c r="Q127" s="73"/>
      <c r="R127" s="73"/>
      <c r="S127" s="70"/>
      <c r="T127" s="142"/>
      <c r="U127" s="4"/>
      <c r="V127" s="159"/>
      <c r="W127" s="73"/>
      <c r="X127" s="73"/>
      <c r="Y127" s="70"/>
      <c r="Z127" s="94">
        <f t="shared" si="18"/>
        <v>9</v>
      </c>
      <c r="AA127" s="73">
        <f t="shared" si="19"/>
        <v>6</v>
      </c>
      <c r="AB127" s="702">
        <f>SUM(Z127:Z130)</f>
        <v>30</v>
      </c>
      <c r="AC127" s="702">
        <f>SUM(AA127:AA130)</f>
        <v>35</v>
      </c>
      <c r="AD127" s="702">
        <f>+(AB127)/((AB127)+(AC127))</f>
        <v>0.46153846153846156</v>
      </c>
      <c r="AE127" s="702"/>
      <c r="AF127" s="102">
        <f t="shared" si="20"/>
        <v>2</v>
      </c>
      <c r="AG127" s="680">
        <f>SUM(AF127:AF130)</f>
        <v>7</v>
      </c>
      <c r="AH127" s="672">
        <f>SUM(AF127:AF133)</f>
        <v>12</v>
      </c>
      <c r="AI127" s="672"/>
      <c r="AJ127" s="702"/>
    </row>
    <row r="128" spans="2:36" ht="13.5" customHeight="1">
      <c r="B128" s="74" t="s">
        <v>77</v>
      </c>
      <c r="C128" s="73" t="s">
        <v>66</v>
      </c>
      <c r="D128" s="81">
        <v>2</v>
      </c>
      <c r="E128" s="203">
        <v>22</v>
      </c>
      <c r="F128" s="534" t="s">
        <v>462</v>
      </c>
      <c r="G128" s="175">
        <v>1</v>
      </c>
      <c r="H128" s="135"/>
      <c r="I128" s="136"/>
      <c r="J128" s="155"/>
      <c r="K128" s="136">
        <v>5</v>
      </c>
      <c r="L128" s="136">
        <v>7</v>
      </c>
      <c r="M128" s="148">
        <v>0</v>
      </c>
      <c r="N128" s="163"/>
      <c r="O128" s="81"/>
      <c r="P128" s="155"/>
      <c r="Q128" s="81"/>
      <c r="R128" s="81"/>
      <c r="S128" s="148"/>
      <c r="T128" s="135"/>
      <c r="U128" s="136"/>
      <c r="V128" s="155"/>
      <c r="W128" s="81"/>
      <c r="X128" s="81"/>
      <c r="Y128" s="148"/>
      <c r="Z128" s="90">
        <f t="shared" si="18"/>
        <v>5</v>
      </c>
      <c r="AA128" s="81">
        <f t="shared" si="19"/>
        <v>7</v>
      </c>
      <c r="AB128" s="702"/>
      <c r="AC128" s="702"/>
      <c r="AD128" s="702"/>
      <c r="AE128" s="702"/>
      <c r="AF128" s="98">
        <f t="shared" si="20"/>
        <v>1</v>
      </c>
      <c r="AG128" s="680"/>
      <c r="AH128" s="672"/>
      <c r="AI128" s="672"/>
      <c r="AJ128" s="702"/>
    </row>
    <row r="129" spans="2:36" ht="13.5" customHeight="1">
      <c r="B129" s="74" t="s">
        <v>77</v>
      </c>
      <c r="C129" s="73" t="s">
        <v>66</v>
      </c>
      <c r="D129" s="81">
        <v>3</v>
      </c>
      <c r="E129" s="203">
        <v>30</v>
      </c>
      <c r="F129" s="245" t="str">
        <f>'団体ＰＧ用'!O55</f>
        <v>連石　・木村　</v>
      </c>
      <c r="G129" s="175">
        <v>1</v>
      </c>
      <c r="H129" s="135"/>
      <c r="I129" s="136"/>
      <c r="J129" s="155"/>
      <c r="K129" s="136">
        <v>7</v>
      </c>
      <c r="L129" s="136">
        <v>6</v>
      </c>
      <c r="M129" s="148">
        <v>1</v>
      </c>
      <c r="N129" s="163">
        <v>6</v>
      </c>
      <c r="O129" s="81">
        <v>4</v>
      </c>
      <c r="P129" s="155">
        <v>1</v>
      </c>
      <c r="Q129" s="81">
        <v>2</v>
      </c>
      <c r="R129" s="81">
        <v>6</v>
      </c>
      <c r="S129" s="148">
        <v>0</v>
      </c>
      <c r="T129" s="135"/>
      <c r="U129" s="136"/>
      <c r="V129" s="155"/>
      <c r="W129" s="81"/>
      <c r="X129" s="81"/>
      <c r="Y129" s="148"/>
      <c r="Z129" s="90">
        <f t="shared" si="18"/>
        <v>15</v>
      </c>
      <c r="AA129" s="81">
        <f t="shared" si="19"/>
        <v>16</v>
      </c>
      <c r="AB129" s="702"/>
      <c r="AC129" s="702"/>
      <c r="AD129" s="702"/>
      <c r="AE129" s="702"/>
      <c r="AF129" s="98">
        <f t="shared" si="20"/>
        <v>3</v>
      </c>
      <c r="AG129" s="680"/>
      <c r="AH129" s="672"/>
      <c r="AI129" s="672"/>
      <c r="AJ129" s="702"/>
    </row>
    <row r="130" spans="2:36" ht="13.5" customHeight="1">
      <c r="B130" s="74" t="s">
        <v>77</v>
      </c>
      <c r="C130" s="72" t="s">
        <v>66</v>
      </c>
      <c r="D130" s="72">
        <v>4</v>
      </c>
      <c r="E130" s="204">
        <v>3</v>
      </c>
      <c r="F130" s="253" t="str">
        <f>'団体ＰＧ用'!O56</f>
        <v>赤澤　・菊田　</v>
      </c>
      <c r="G130" s="133">
        <v>1</v>
      </c>
      <c r="H130" s="137"/>
      <c r="I130" s="13"/>
      <c r="J130" s="156"/>
      <c r="K130" s="13">
        <v>1</v>
      </c>
      <c r="L130" s="13">
        <v>6</v>
      </c>
      <c r="M130" s="69">
        <v>0</v>
      </c>
      <c r="N130" s="116"/>
      <c r="O130" s="72"/>
      <c r="P130" s="156"/>
      <c r="Q130" s="72"/>
      <c r="R130" s="72"/>
      <c r="S130" s="69"/>
      <c r="T130" s="137"/>
      <c r="U130" s="13"/>
      <c r="V130" s="156"/>
      <c r="W130" s="72"/>
      <c r="X130" s="72"/>
      <c r="Y130" s="69"/>
      <c r="Z130" s="91">
        <f t="shared" si="18"/>
        <v>1</v>
      </c>
      <c r="AA130" s="72">
        <f t="shared" si="19"/>
        <v>6</v>
      </c>
      <c r="AB130" s="703"/>
      <c r="AC130" s="703"/>
      <c r="AD130" s="703"/>
      <c r="AE130" s="702"/>
      <c r="AF130" s="99">
        <f t="shared" si="20"/>
        <v>1</v>
      </c>
      <c r="AG130" s="699"/>
      <c r="AH130" s="672"/>
      <c r="AI130" s="672"/>
      <c r="AJ130" s="702"/>
    </row>
    <row r="131" spans="2:36" ht="13.5" customHeight="1">
      <c r="B131" s="74" t="s">
        <v>77</v>
      </c>
      <c r="C131" s="82" t="s">
        <v>71</v>
      </c>
      <c r="D131" s="83">
        <v>1</v>
      </c>
      <c r="E131" s="205">
        <v>18</v>
      </c>
      <c r="F131" s="241" t="str">
        <f>'団体ＰＧ用'!O57</f>
        <v>花田　・田辺　</v>
      </c>
      <c r="G131" s="176">
        <v>1</v>
      </c>
      <c r="H131" s="138"/>
      <c r="I131" s="139"/>
      <c r="J131" s="157"/>
      <c r="K131" s="139">
        <v>6</v>
      </c>
      <c r="L131" s="139">
        <v>3</v>
      </c>
      <c r="M131" s="149">
        <v>1</v>
      </c>
      <c r="N131" s="164">
        <v>0</v>
      </c>
      <c r="O131" s="83">
        <v>6</v>
      </c>
      <c r="P131" s="157">
        <v>0</v>
      </c>
      <c r="Q131" s="84"/>
      <c r="R131" s="84"/>
      <c r="S131" s="84"/>
      <c r="T131" s="138"/>
      <c r="U131" s="139"/>
      <c r="V131" s="157"/>
      <c r="W131" s="83"/>
      <c r="X131" s="83"/>
      <c r="Y131" s="149"/>
      <c r="Z131" s="92">
        <f t="shared" si="18"/>
        <v>6</v>
      </c>
      <c r="AA131" s="83">
        <f t="shared" si="19"/>
        <v>9</v>
      </c>
      <c r="AB131" s="701">
        <f>SUM(Z131:Z132)</f>
        <v>16</v>
      </c>
      <c r="AC131" s="701">
        <f>SUM(AA131:AA132)</f>
        <v>15</v>
      </c>
      <c r="AD131" s="701">
        <f>+(AB131)/((AB131)+(AC131))</f>
        <v>0.5161290322580645</v>
      </c>
      <c r="AE131" s="702"/>
      <c r="AF131" s="100">
        <f t="shared" si="20"/>
        <v>2</v>
      </c>
      <c r="AG131" s="700">
        <f>SUM(AF131:AF132)</f>
        <v>4</v>
      </c>
      <c r="AH131" s="672"/>
      <c r="AI131" s="672"/>
      <c r="AJ131" s="702"/>
    </row>
    <row r="132" spans="2:36" ht="13.5" customHeight="1">
      <c r="B132" s="74" t="s">
        <v>77</v>
      </c>
      <c r="C132" s="72" t="s">
        <v>70</v>
      </c>
      <c r="D132" s="85">
        <v>2</v>
      </c>
      <c r="E132" s="206">
        <v>4</v>
      </c>
      <c r="F132" s="246" t="str">
        <f>'団体ＰＧ用'!O58</f>
        <v>伊藤　・瀧本　</v>
      </c>
      <c r="G132" s="177">
        <v>1</v>
      </c>
      <c r="H132" s="140">
        <v>6</v>
      </c>
      <c r="I132" s="141">
        <v>0</v>
      </c>
      <c r="J132" s="158">
        <v>1</v>
      </c>
      <c r="K132" s="141">
        <v>4</v>
      </c>
      <c r="L132" s="141">
        <v>6</v>
      </c>
      <c r="M132" s="150">
        <v>0</v>
      </c>
      <c r="N132" s="165"/>
      <c r="O132" s="85"/>
      <c r="P132" s="158"/>
      <c r="Q132" s="86"/>
      <c r="R132" s="86"/>
      <c r="S132" s="86"/>
      <c r="T132" s="140"/>
      <c r="U132" s="141"/>
      <c r="V132" s="158"/>
      <c r="W132" s="85"/>
      <c r="X132" s="85"/>
      <c r="Y132" s="150"/>
      <c r="Z132" s="93">
        <f t="shared" si="18"/>
        <v>10</v>
      </c>
      <c r="AA132" s="85">
        <f t="shared" si="19"/>
        <v>6</v>
      </c>
      <c r="AB132" s="703"/>
      <c r="AC132" s="703"/>
      <c r="AD132" s="703"/>
      <c r="AE132" s="702"/>
      <c r="AF132" s="101">
        <f t="shared" si="20"/>
        <v>2</v>
      </c>
      <c r="AG132" s="699"/>
      <c r="AH132" s="672"/>
      <c r="AI132" s="672"/>
      <c r="AJ132" s="702"/>
    </row>
    <row r="133" spans="2:36" ht="14.25" thickBot="1">
      <c r="B133" s="88" t="s">
        <v>77</v>
      </c>
      <c r="C133" s="10" t="s">
        <v>72</v>
      </c>
      <c r="D133" s="10">
        <v>1</v>
      </c>
      <c r="E133" s="208">
        <v>6</v>
      </c>
      <c r="F133" s="247" t="str">
        <f>'団体ＰＧ用'!O59</f>
        <v>青柳　・福井　</v>
      </c>
      <c r="G133" s="178">
        <v>1</v>
      </c>
      <c r="H133" s="143">
        <v>3</v>
      </c>
      <c r="I133" s="144">
        <v>6</v>
      </c>
      <c r="J133" s="160">
        <v>0</v>
      </c>
      <c r="K133" s="144"/>
      <c r="L133" s="144"/>
      <c r="M133" s="151"/>
      <c r="N133" s="168"/>
      <c r="O133" s="79"/>
      <c r="P133" s="169"/>
      <c r="Q133" s="79"/>
      <c r="R133" s="79"/>
      <c r="S133" s="79"/>
      <c r="T133" s="143"/>
      <c r="U133" s="144"/>
      <c r="V133" s="160"/>
      <c r="W133" s="10"/>
      <c r="X133" s="10"/>
      <c r="Y133" s="151"/>
      <c r="Z133" s="11">
        <f t="shared" si="18"/>
        <v>3</v>
      </c>
      <c r="AA133" s="10">
        <f t="shared" si="19"/>
        <v>6</v>
      </c>
      <c r="AB133" s="91">
        <f>SUM(Z133)</f>
        <v>3</v>
      </c>
      <c r="AC133" s="91">
        <f>SUM(AA133)</f>
        <v>6</v>
      </c>
      <c r="AD133" s="91">
        <f>+(AB133)/((AB127)+(AC133))</f>
        <v>0.08333333333333333</v>
      </c>
      <c r="AE133" s="706"/>
      <c r="AF133" s="103">
        <f t="shared" si="20"/>
        <v>1</v>
      </c>
      <c r="AG133" s="107">
        <f>SUM(AF133)</f>
        <v>1</v>
      </c>
      <c r="AH133" s="698"/>
      <c r="AI133" s="698"/>
      <c r="AJ133" s="703"/>
    </row>
    <row r="134" spans="2:21" ht="13.5">
      <c r="B134" s="96"/>
      <c r="C134" s="96"/>
      <c r="H134" s="3"/>
      <c r="I134" s="3"/>
      <c r="J134" s="3"/>
      <c r="K134" s="3"/>
      <c r="L134" s="3"/>
      <c r="M134" s="3"/>
      <c r="T134" s="3"/>
      <c r="U134" s="3"/>
    </row>
    <row r="135" spans="2:21" ht="13.5">
      <c r="B135" s="96"/>
      <c r="C135" s="96"/>
      <c r="H135" s="3"/>
      <c r="I135" s="3"/>
      <c r="J135" s="3"/>
      <c r="K135" s="3"/>
      <c r="L135" s="3"/>
      <c r="M135" s="3"/>
      <c r="T135" s="3"/>
      <c r="U135" s="3"/>
    </row>
    <row r="136" spans="2:21" ht="13.5">
      <c r="B136" s="96"/>
      <c r="C136" s="96"/>
      <c r="H136" s="3"/>
      <c r="I136" s="3"/>
      <c r="J136" s="3"/>
      <c r="K136" s="221"/>
      <c r="L136" s="221"/>
      <c r="M136" s="3"/>
      <c r="T136" s="3"/>
      <c r="U136" s="3"/>
    </row>
    <row r="137" spans="2:21" ht="13.5">
      <c r="B137" s="96"/>
      <c r="C137" s="96"/>
      <c r="H137" s="3"/>
      <c r="I137" s="3"/>
      <c r="J137" s="3"/>
      <c r="K137" s="3"/>
      <c r="L137" s="3"/>
      <c r="M137" s="3"/>
      <c r="T137" s="3"/>
      <c r="U137" s="3"/>
    </row>
    <row r="138" spans="2:21" ht="13.5">
      <c r="B138" s="96"/>
      <c r="C138" s="96"/>
      <c r="T138" s="3"/>
      <c r="U138" s="3"/>
    </row>
    <row r="139" spans="2:21" ht="13.5">
      <c r="B139" s="96"/>
      <c r="C139" s="96"/>
      <c r="T139" s="3"/>
      <c r="U139" s="3"/>
    </row>
    <row r="140" spans="2:3" ht="13.5">
      <c r="B140" s="96"/>
      <c r="C140" s="96"/>
    </row>
    <row r="141" spans="2:3" ht="13.5">
      <c r="B141" s="96"/>
      <c r="C141" s="96"/>
    </row>
    <row r="142" spans="2:3" ht="13.5">
      <c r="B142" s="96"/>
      <c r="C142" s="96"/>
    </row>
    <row r="143" spans="2:3" ht="13.5">
      <c r="B143" s="96"/>
      <c r="C143" s="96"/>
    </row>
    <row r="144" spans="2:3" ht="13.5">
      <c r="B144" s="96"/>
      <c r="C144" s="96"/>
    </row>
    <row r="145" spans="2:3" ht="13.5">
      <c r="B145" s="96"/>
      <c r="C145" s="96"/>
    </row>
    <row r="146" spans="2:3" ht="13.5">
      <c r="B146" s="96"/>
      <c r="C146" s="96"/>
    </row>
    <row r="147" spans="2:3" ht="13.5">
      <c r="B147" s="96"/>
      <c r="C147" s="96"/>
    </row>
    <row r="148" spans="2:3" ht="13.5">
      <c r="B148" s="96"/>
      <c r="C148" s="96"/>
    </row>
    <row r="149" spans="2:3" ht="13.5">
      <c r="B149" s="96"/>
      <c r="C149" s="96"/>
    </row>
    <row r="150" spans="2:3" ht="13.5">
      <c r="B150" s="96"/>
      <c r="C150" s="96"/>
    </row>
    <row r="151" spans="2:3" ht="13.5">
      <c r="B151" s="96"/>
      <c r="C151" s="96"/>
    </row>
    <row r="152" spans="2:3" ht="13.5">
      <c r="B152" s="96"/>
      <c r="C152" s="96"/>
    </row>
  </sheetData>
  <sheetProtection/>
  <autoFilter ref="B7:AJ133"/>
  <mergeCells count="201">
    <mergeCell ref="H3:V3"/>
    <mergeCell ref="G2:Y2"/>
    <mergeCell ref="AB131:AB132"/>
    <mergeCell ref="AC131:AC132"/>
    <mergeCell ref="AD131:AD132"/>
    <mergeCell ref="Z2:AE2"/>
    <mergeCell ref="Z4:AA4"/>
    <mergeCell ref="AD127:AD130"/>
    <mergeCell ref="AE106:AE119"/>
    <mergeCell ref="AB110:AB111"/>
    <mergeCell ref="AF2:AI2"/>
    <mergeCell ref="AB120:AB123"/>
    <mergeCell ref="AC120:AC123"/>
    <mergeCell ref="AD120:AD123"/>
    <mergeCell ref="AE120:AE133"/>
    <mergeCell ref="AB124:AB125"/>
    <mergeCell ref="AC124:AC125"/>
    <mergeCell ref="AD124:AD125"/>
    <mergeCell ref="AB127:AB130"/>
    <mergeCell ref="AC127:AC130"/>
    <mergeCell ref="AC110:AC111"/>
    <mergeCell ref="AD110:AD111"/>
    <mergeCell ref="AB113:AB116"/>
    <mergeCell ref="AC113:AC116"/>
    <mergeCell ref="AD113:AD116"/>
    <mergeCell ref="AB117:AB118"/>
    <mergeCell ref="AC117:AC118"/>
    <mergeCell ref="AD117:AD118"/>
    <mergeCell ref="AB103:AB104"/>
    <mergeCell ref="AC103:AC104"/>
    <mergeCell ref="AD103:AD104"/>
    <mergeCell ref="AB106:AB109"/>
    <mergeCell ref="AC106:AC109"/>
    <mergeCell ref="AD106:AD109"/>
    <mergeCell ref="AB92:AB95"/>
    <mergeCell ref="AC92:AC95"/>
    <mergeCell ref="AD92:AD95"/>
    <mergeCell ref="AE92:AE105"/>
    <mergeCell ref="AB96:AB97"/>
    <mergeCell ref="AC96:AC97"/>
    <mergeCell ref="AD96:AD97"/>
    <mergeCell ref="AB99:AB102"/>
    <mergeCell ref="AC99:AC102"/>
    <mergeCell ref="AD99:AD102"/>
    <mergeCell ref="AE78:AE91"/>
    <mergeCell ref="AB82:AB83"/>
    <mergeCell ref="AC82:AC83"/>
    <mergeCell ref="AD82:AD83"/>
    <mergeCell ref="AB85:AB88"/>
    <mergeCell ref="AC85:AC88"/>
    <mergeCell ref="AD85:AD88"/>
    <mergeCell ref="AB89:AB90"/>
    <mergeCell ref="AC89:AC90"/>
    <mergeCell ref="AD89:AD90"/>
    <mergeCell ref="AB75:AB76"/>
    <mergeCell ref="AC75:AC76"/>
    <mergeCell ref="AD75:AD76"/>
    <mergeCell ref="AB78:AB81"/>
    <mergeCell ref="AC78:AC81"/>
    <mergeCell ref="AD78:AD81"/>
    <mergeCell ref="AB64:AB67"/>
    <mergeCell ref="AC64:AC67"/>
    <mergeCell ref="AD64:AD67"/>
    <mergeCell ref="AE64:AE77"/>
    <mergeCell ref="AB68:AB69"/>
    <mergeCell ref="AC68:AC69"/>
    <mergeCell ref="AD68:AD69"/>
    <mergeCell ref="AB71:AB74"/>
    <mergeCell ref="AC71:AC74"/>
    <mergeCell ref="AD71:AD74"/>
    <mergeCell ref="AE50:AE63"/>
    <mergeCell ref="AB54:AB55"/>
    <mergeCell ref="AC54:AC55"/>
    <mergeCell ref="AD54:AD55"/>
    <mergeCell ref="AB57:AB60"/>
    <mergeCell ref="AC57:AC60"/>
    <mergeCell ref="AD57:AD60"/>
    <mergeCell ref="AB61:AB62"/>
    <mergeCell ref="AC61:AC62"/>
    <mergeCell ref="AD61:AD62"/>
    <mergeCell ref="AB47:AB48"/>
    <mergeCell ref="AC47:AC48"/>
    <mergeCell ref="AD47:AD48"/>
    <mergeCell ref="AB50:AB53"/>
    <mergeCell ref="AC50:AC53"/>
    <mergeCell ref="AD50:AD53"/>
    <mergeCell ref="AB36:AB39"/>
    <mergeCell ref="AC36:AC39"/>
    <mergeCell ref="AD36:AD39"/>
    <mergeCell ref="AE36:AE49"/>
    <mergeCell ref="AB40:AB41"/>
    <mergeCell ref="AC40:AC41"/>
    <mergeCell ref="AD40:AD41"/>
    <mergeCell ref="AB43:AB46"/>
    <mergeCell ref="AC43:AC46"/>
    <mergeCell ref="AD43:AD46"/>
    <mergeCell ref="AD26:AD27"/>
    <mergeCell ref="AB29:AB32"/>
    <mergeCell ref="AC29:AC32"/>
    <mergeCell ref="AD29:AD32"/>
    <mergeCell ref="AB33:AB34"/>
    <mergeCell ref="AC33:AC34"/>
    <mergeCell ref="AD33:AD34"/>
    <mergeCell ref="AB4:AD4"/>
    <mergeCell ref="AB15:AB18"/>
    <mergeCell ref="AC15:AC18"/>
    <mergeCell ref="AB22:AB25"/>
    <mergeCell ref="AC22:AC25"/>
    <mergeCell ref="AD22:AD25"/>
    <mergeCell ref="AD8:AD11"/>
    <mergeCell ref="AD12:AD13"/>
    <mergeCell ref="AB8:AB11"/>
    <mergeCell ref="AC8:AC11"/>
    <mergeCell ref="H4:J4"/>
    <mergeCell ref="K4:M4"/>
    <mergeCell ref="N4:P4"/>
    <mergeCell ref="Q4:S4"/>
    <mergeCell ref="T4:V4"/>
    <mergeCell ref="W4:Y4"/>
    <mergeCell ref="AD15:AD18"/>
    <mergeCell ref="AB19:AB20"/>
    <mergeCell ref="AC19:AC20"/>
    <mergeCell ref="AD19:AD20"/>
    <mergeCell ref="AG92:AG95"/>
    <mergeCell ref="AG96:AG97"/>
    <mergeCell ref="AG64:AG67"/>
    <mergeCell ref="AG68:AG69"/>
    <mergeCell ref="AG71:AG74"/>
    <mergeCell ref="AG75:AG76"/>
    <mergeCell ref="AG99:AG102"/>
    <mergeCell ref="AG103:AG104"/>
    <mergeCell ref="AB12:AB13"/>
    <mergeCell ref="AC12:AC13"/>
    <mergeCell ref="AE8:AE21"/>
    <mergeCell ref="AE22:AE35"/>
    <mergeCell ref="AB26:AB27"/>
    <mergeCell ref="AC26:AC27"/>
    <mergeCell ref="AG85:AG88"/>
    <mergeCell ref="AG89:AG90"/>
    <mergeCell ref="AG127:AG130"/>
    <mergeCell ref="AG131:AG132"/>
    <mergeCell ref="AG106:AG109"/>
    <mergeCell ref="AG110:AG111"/>
    <mergeCell ref="AG113:AG116"/>
    <mergeCell ref="AG117:AG118"/>
    <mergeCell ref="AG120:AG123"/>
    <mergeCell ref="AG124:AG125"/>
    <mergeCell ref="AG78:AG81"/>
    <mergeCell ref="AG82:AG83"/>
    <mergeCell ref="AG43:AG46"/>
    <mergeCell ref="AG47:AG48"/>
    <mergeCell ref="AG50:AG53"/>
    <mergeCell ref="AG54:AG55"/>
    <mergeCell ref="AG57:AG60"/>
    <mergeCell ref="AG61:AG62"/>
    <mergeCell ref="AG22:AG25"/>
    <mergeCell ref="AG26:AG27"/>
    <mergeCell ref="AG29:AG32"/>
    <mergeCell ref="AG33:AG34"/>
    <mergeCell ref="AG36:AG39"/>
    <mergeCell ref="AG40:AG41"/>
    <mergeCell ref="AJ106:AJ119"/>
    <mergeCell ref="AH113:AH119"/>
    <mergeCell ref="AJ92:AJ105"/>
    <mergeCell ref="AH99:AH105"/>
    <mergeCell ref="AJ120:AJ133"/>
    <mergeCell ref="AH127:AH133"/>
    <mergeCell ref="AH106:AH112"/>
    <mergeCell ref="AI106:AI119"/>
    <mergeCell ref="AH120:AH126"/>
    <mergeCell ref="AI120:AI133"/>
    <mergeCell ref="AH78:AH84"/>
    <mergeCell ref="AI78:AI91"/>
    <mergeCell ref="AJ78:AJ91"/>
    <mergeCell ref="AH85:AH91"/>
    <mergeCell ref="AH92:AH98"/>
    <mergeCell ref="AI92:AI105"/>
    <mergeCell ref="AJ64:AJ77"/>
    <mergeCell ref="AH71:AH77"/>
    <mergeCell ref="AH50:AH56"/>
    <mergeCell ref="AI50:AI63"/>
    <mergeCell ref="AJ50:AJ63"/>
    <mergeCell ref="AH57:AH63"/>
    <mergeCell ref="AH64:AH70"/>
    <mergeCell ref="AI64:AI77"/>
    <mergeCell ref="AJ8:AJ21"/>
    <mergeCell ref="AJ22:AJ35"/>
    <mergeCell ref="AH29:AH35"/>
    <mergeCell ref="AH36:AH42"/>
    <mergeCell ref="AI36:AI49"/>
    <mergeCell ref="AJ36:AJ49"/>
    <mergeCell ref="AH43:AH49"/>
    <mergeCell ref="AH22:AH28"/>
    <mergeCell ref="AI22:AI35"/>
    <mergeCell ref="AH8:AH14"/>
    <mergeCell ref="AH15:AH21"/>
    <mergeCell ref="AI8:AI21"/>
    <mergeCell ref="AG8:AG11"/>
    <mergeCell ref="AG12:AG13"/>
    <mergeCell ref="AG15:AG18"/>
    <mergeCell ref="AG19:AG2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1"/>
  <sheetViews>
    <sheetView zoomScalePageLayoutView="0" workbookViewId="0" topLeftCell="A2">
      <selection activeCell="L20" sqref="L20:L21"/>
    </sheetView>
  </sheetViews>
  <sheetFormatPr defaultColWidth="9.00390625" defaultRowHeight="13.5"/>
  <cols>
    <col min="1" max="1" width="5.625" style="1" customWidth="1"/>
    <col min="2" max="2" width="5.375" style="2" customWidth="1"/>
    <col min="3" max="3" width="7.75390625" style="1" customWidth="1"/>
    <col min="4" max="4" width="14.25390625" style="0" customWidth="1"/>
    <col min="5" max="5" width="13.00390625" style="0" customWidth="1"/>
    <col min="6" max="6" width="14.375" style="0" bestFit="1" customWidth="1"/>
    <col min="7" max="7" width="11.875" style="0" customWidth="1"/>
    <col min="8" max="8" width="5.75390625" style="0" customWidth="1"/>
    <col min="9" max="9" width="5.375" style="2" customWidth="1"/>
    <col min="10" max="10" width="8.00390625" style="1" customWidth="1"/>
    <col min="11" max="11" width="14.375" style="0" customWidth="1"/>
    <col min="12" max="12" width="14.375" style="0" bestFit="1" customWidth="1"/>
    <col min="13" max="13" width="5.625" style="0" customWidth="1"/>
    <col min="14" max="14" width="6.25390625" style="2" customWidth="1"/>
    <col min="15" max="15" width="7.875" style="1" customWidth="1"/>
    <col min="16" max="16" width="11.625" style="0" customWidth="1"/>
    <col min="18" max="39" width="10.625" style="0" customWidth="1"/>
  </cols>
  <sheetData>
    <row r="1" spans="1:8" ht="28.5" customHeight="1" thickBot="1">
      <c r="A1" s="106" t="s">
        <v>140</v>
      </c>
      <c r="E1" s="741" t="s">
        <v>171</v>
      </c>
      <c r="F1" s="741"/>
      <c r="G1" s="741"/>
      <c r="H1" s="741"/>
    </row>
    <row r="2" spans="1:16" ht="14.25" thickBot="1">
      <c r="A2" s="732" t="s">
        <v>124</v>
      </c>
      <c r="B2" s="732" t="s">
        <v>123</v>
      </c>
      <c r="C2" s="730" t="s">
        <v>139</v>
      </c>
      <c r="D2" s="725" t="s">
        <v>65</v>
      </c>
      <c r="E2" s="726"/>
      <c r="F2" s="726"/>
      <c r="G2" s="727"/>
      <c r="H2" s="732" t="s">
        <v>124</v>
      </c>
      <c r="I2" s="732" t="s">
        <v>123</v>
      </c>
      <c r="J2" s="730" t="s">
        <v>139</v>
      </c>
      <c r="K2" s="728" t="s">
        <v>67</v>
      </c>
      <c r="L2" s="729"/>
      <c r="M2" s="732" t="s">
        <v>124</v>
      </c>
      <c r="N2" s="732" t="s">
        <v>123</v>
      </c>
      <c r="O2" s="730" t="s">
        <v>139</v>
      </c>
      <c r="P2" s="432" t="s">
        <v>112</v>
      </c>
    </row>
    <row r="3" spans="1:38" ht="14.25" thickBot="1">
      <c r="A3" s="733"/>
      <c r="B3" s="733"/>
      <c r="C3" s="731"/>
      <c r="D3" s="267" t="s">
        <v>119</v>
      </c>
      <c r="E3" s="268" t="s">
        <v>120</v>
      </c>
      <c r="F3" s="268" t="s">
        <v>121</v>
      </c>
      <c r="G3" s="269" t="s">
        <v>122</v>
      </c>
      <c r="H3" s="733"/>
      <c r="I3" s="733"/>
      <c r="J3" s="731"/>
      <c r="K3" s="267" t="s">
        <v>119</v>
      </c>
      <c r="L3" s="269" t="s">
        <v>120</v>
      </c>
      <c r="M3" s="733"/>
      <c r="N3" s="733"/>
      <c r="O3" s="731"/>
      <c r="P3" s="270" t="s">
        <v>119</v>
      </c>
      <c r="S3" s="281"/>
      <c r="T3" s="282"/>
      <c r="U3" s="739" t="s">
        <v>76</v>
      </c>
      <c r="V3" s="740"/>
      <c r="W3" s="739" t="s">
        <v>114</v>
      </c>
      <c r="X3" s="740"/>
      <c r="Y3" s="739" t="s">
        <v>115</v>
      </c>
      <c r="Z3" s="740"/>
      <c r="AA3" s="739" t="s">
        <v>116</v>
      </c>
      <c r="AB3" s="740"/>
      <c r="AC3" s="739" t="s">
        <v>81</v>
      </c>
      <c r="AD3" s="740"/>
      <c r="AE3" s="739" t="s">
        <v>80</v>
      </c>
      <c r="AF3" s="740"/>
      <c r="AG3" s="739" t="s">
        <v>79</v>
      </c>
      <c r="AH3" s="740"/>
      <c r="AI3" s="739" t="s">
        <v>117</v>
      </c>
      <c r="AJ3" s="740"/>
      <c r="AK3" s="739" t="s">
        <v>118</v>
      </c>
      <c r="AL3" s="742"/>
    </row>
    <row r="4" spans="1:38" ht="13.5">
      <c r="A4" s="271" t="s">
        <v>102</v>
      </c>
      <c r="B4" s="370">
        <v>1</v>
      </c>
      <c r="C4" s="341" t="s">
        <v>76</v>
      </c>
      <c r="D4" s="372" t="s">
        <v>380</v>
      </c>
      <c r="E4" s="373" t="s">
        <v>381</v>
      </c>
      <c r="F4" s="373" t="s">
        <v>382</v>
      </c>
      <c r="G4" s="374" t="s">
        <v>383</v>
      </c>
      <c r="H4" s="271" t="s">
        <v>102</v>
      </c>
      <c r="I4" s="406">
        <v>6</v>
      </c>
      <c r="J4" s="341" t="s">
        <v>76</v>
      </c>
      <c r="K4" s="408" t="s">
        <v>387</v>
      </c>
      <c r="L4" s="409" t="s">
        <v>388</v>
      </c>
      <c r="M4" s="271" t="s">
        <v>102</v>
      </c>
      <c r="N4" s="428">
        <v>7</v>
      </c>
      <c r="O4" s="341" t="s">
        <v>76</v>
      </c>
      <c r="P4" s="433" t="s">
        <v>148</v>
      </c>
      <c r="S4" s="273" t="s">
        <v>55</v>
      </c>
      <c r="T4" s="274">
        <v>1</v>
      </c>
      <c r="U4" s="283" t="str">
        <f>U21&amp;"・"&amp;V21</f>
        <v>水本　・西村　</v>
      </c>
      <c r="V4" s="284"/>
      <c r="W4" s="283" t="str">
        <f>W21&amp;"・"&amp;X21</f>
        <v>千古　・橘　</v>
      </c>
      <c r="X4" s="284"/>
      <c r="Y4" s="283" t="str">
        <f aca="true" t="shared" si="0" ref="Y4:Y11">Y21&amp;"・"&amp;Z21</f>
        <v>東出　・長田　</v>
      </c>
      <c r="Z4" s="284"/>
      <c r="AA4" s="283" t="str">
        <f aca="true" t="shared" si="1" ref="AA4:AA11">AA21&amp;"・"&amp;AB21</f>
        <v>辻本　・岡本　</v>
      </c>
      <c r="AB4" s="284"/>
      <c r="AC4" s="283" t="str">
        <f aca="true" t="shared" si="2" ref="AC4:AC11">AC21&amp;"・"&amp;AD21</f>
        <v>澤田　・辻本　</v>
      </c>
      <c r="AD4" s="284"/>
      <c r="AE4" s="283" t="str">
        <f aca="true" t="shared" si="3" ref="AE4:AE11">AE21&amp;"・"&amp;AF21</f>
        <v>落合　・松田　</v>
      </c>
      <c r="AF4" s="284"/>
      <c r="AG4" s="283" t="str">
        <f aca="true" t="shared" si="4" ref="AG4:AG11">AG21&amp;"・"&amp;AH21</f>
        <v>今村　・鈴木　</v>
      </c>
      <c r="AH4" s="284"/>
      <c r="AI4" s="283" t="str">
        <f aca="true" t="shared" si="5" ref="AI4:AI11">AI21&amp;"・"&amp;AJ21</f>
        <v>岩野　・櫻井　</v>
      </c>
      <c r="AJ4" s="284"/>
      <c r="AK4" s="283" t="str">
        <f aca="true" t="shared" si="6" ref="AK4:AK11">AK21&amp;"・"&amp;AL21</f>
        <v>佐藤　・金原　</v>
      </c>
      <c r="AL4" s="285"/>
    </row>
    <row r="5" spans="1:38" ht="14.25" thickBot="1">
      <c r="A5" s="272" t="s">
        <v>102</v>
      </c>
      <c r="B5" s="371">
        <v>1</v>
      </c>
      <c r="C5" s="342"/>
      <c r="D5" s="375" t="s">
        <v>166</v>
      </c>
      <c r="E5" s="376" t="s">
        <v>384</v>
      </c>
      <c r="F5" s="376" t="s">
        <v>385</v>
      </c>
      <c r="G5" s="377" t="s">
        <v>386</v>
      </c>
      <c r="H5" s="272" t="s">
        <v>102</v>
      </c>
      <c r="I5" s="407">
        <v>6</v>
      </c>
      <c r="J5" s="342"/>
      <c r="K5" s="410" t="s">
        <v>149</v>
      </c>
      <c r="L5" s="411" t="s">
        <v>389</v>
      </c>
      <c r="M5" s="343" t="s">
        <v>102</v>
      </c>
      <c r="N5" s="429">
        <v>7</v>
      </c>
      <c r="O5" s="344"/>
      <c r="P5" s="434" t="s">
        <v>390</v>
      </c>
      <c r="S5" s="275" t="s">
        <v>65</v>
      </c>
      <c r="T5" s="276">
        <v>2</v>
      </c>
      <c r="U5" s="279" t="str">
        <f aca="true" t="shared" si="7" ref="U5:W8">U22&amp;"・"&amp;V22</f>
        <v>酒井　・福田　</v>
      </c>
      <c r="V5" s="280"/>
      <c r="W5" s="279" t="str">
        <f t="shared" si="7"/>
        <v>高山　・鎌苅　</v>
      </c>
      <c r="X5" s="280"/>
      <c r="Y5" s="279" t="str">
        <f t="shared" si="0"/>
        <v>細野　・原田　</v>
      </c>
      <c r="Z5" s="280"/>
      <c r="AA5" s="279" t="str">
        <f t="shared" si="1"/>
        <v>伊勢地　・谷野　</v>
      </c>
      <c r="AB5" s="280"/>
      <c r="AC5" s="279" t="str">
        <f t="shared" si="2"/>
        <v>朝田　・菊池　</v>
      </c>
      <c r="AD5" s="280"/>
      <c r="AE5" s="279" t="str">
        <f t="shared" si="3"/>
        <v>国本　・松田　</v>
      </c>
      <c r="AF5" s="280"/>
      <c r="AG5" s="279" t="str">
        <f t="shared" si="4"/>
        <v>河原　・安川　</v>
      </c>
      <c r="AH5" s="280"/>
      <c r="AI5" s="279" t="str">
        <f t="shared" si="5"/>
        <v>田中　・深井　</v>
      </c>
      <c r="AJ5" s="280"/>
      <c r="AK5" s="279" t="str">
        <f t="shared" si="6"/>
        <v>東海　・吉田　</v>
      </c>
      <c r="AL5" s="286"/>
    </row>
    <row r="6" spans="1:38" ht="13.5">
      <c r="A6" s="271" t="s">
        <v>103</v>
      </c>
      <c r="B6" s="370">
        <v>7</v>
      </c>
      <c r="C6" s="341" t="s">
        <v>114</v>
      </c>
      <c r="D6" s="372" t="s">
        <v>200</v>
      </c>
      <c r="E6" s="373" t="s">
        <v>201</v>
      </c>
      <c r="F6" s="373" t="s">
        <v>202</v>
      </c>
      <c r="G6" s="378" t="s">
        <v>203</v>
      </c>
      <c r="H6" s="271" t="s">
        <v>103</v>
      </c>
      <c r="I6" s="406">
        <v>2</v>
      </c>
      <c r="J6" s="341" t="s">
        <v>114</v>
      </c>
      <c r="K6" s="408" t="s">
        <v>208</v>
      </c>
      <c r="L6" s="412" t="s">
        <v>209</v>
      </c>
      <c r="M6" s="345" t="s">
        <v>103</v>
      </c>
      <c r="N6" s="430">
        <v>6</v>
      </c>
      <c r="O6" s="346" t="s">
        <v>114</v>
      </c>
      <c r="P6" s="433" t="s">
        <v>212</v>
      </c>
      <c r="S6" s="275" t="s">
        <v>65</v>
      </c>
      <c r="T6" s="276">
        <v>3</v>
      </c>
      <c r="U6" s="279" t="str">
        <f t="shared" si="7"/>
        <v>広瀬　・貝野　</v>
      </c>
      <c r="V6" s="280"/>
      <c r="W6" s="279" t="str">
        <f t="shared" si="7"/>
        <v>寺崎　・柴藤　</v>
      </c>
      <c r="X6" s="280"/>
      <c r="Y6" s="279" t="str">
        <f t="shared" si="0"/>
        <v>榎本　・尾藤　</v>
      </c>
      <c r="Z6" s="280"/>
      <c r="AA6" s="279" t="str">
        <f t="shared" si="1"/>
        <v>井上　・小柴　</v>
      </c>
      <c r="AB6" s="280"/>
      <c r="AC6" s="279" t="str">
        <f t="shared" si="2"/>
        <v>山内　・上谷　</v>
      </c>
      <c r="AD6" s="280"/>
      <c r="AE6" s="279" t="str">
        <f t="shared" si="3"/>
        <v>西田　・山内　</v>
      </c>
      <c r="AF6" s="280"/>
      <c r="AG6" s="279" t="str">
        <f t="shared" si="4"/>
        <v>河野　・久留　</v>
      </c>
      <c r="AH6" s="280"/>
      <c r="AI6" s="279" t="str">
        <f t="shared" si="5"/>
        <v>金山　・石坂　</v>
      </c>
      <c r="AJ6" s="280"/>
      <c r="AK6" s="279" t="str">
        <f t="shared" si="6"/>
        <v>野口　・織戸　</v>
      </c>
      <c r="AL6" s="286"/>
    </row>
    <row r="7" spans="1:38" ht="14.25" thickBot="1">
      <c r="A7" s="272" t="s">
        <v>103</v>
      </c>
      <c r="B7" s="371">
        <v>7</v>
      </c>
      <c r="C7" s="342"/>
      <c r="D7" s="375" t="s">
        <v>204</v>
      </c>
      <c r="E7" s="376" t="s">
        <v>205</v>
      </c>
      <c r="F7" s="376" t="s">
        <v>206</v>
      </c>
      <c r="G7" s="379" t="s">
        <v>207</v>
      </c>
      <c r="H7" s="272" t="s">
        <v>103</v>
      </c>
      <c r="I7" s="407">
        <v>2</v>
      </c>
      <c r="J7" s="342"/>
      <c r="K7" s="413" t="s">
        <v>210</v>
      </c>
      <c r="L7" s="411" t="s">
        <v>211</v>
      </c>
      <c r="M7" s="343" t="s">
        <v>103</v>
      </c>
      <c r="N7" s="429">
        <v>6</v>
      </c>
      <c r="O7" s="344"/>
      <c r="P7" s="434" t="s">
        <v>213</v>
      </c>
      <c r="S7" s="277" t="s">
        <v>65</v>
      </c>
      <c r="T7" s="278">
        <v>4</v>
      </c>
      <c r="U7" s="287" t="str">
        <f t="shared" si="7"/>
        <v>白杉　・石川　</v>
      </c>
      <c r="V7" s="288"/>
      <c r="W7" s="287" t="str">
        <f t="shared" si="7"/>
        <v>仲間　・赤松　</v>
      </c>
      <c r="X7" s="288"/>
      <c r="Y7" s="287" t="str">
        <f t="shared" si="0"/>
        <v>浅岡　・築田　</v>
      </c>
      <c r="Z7" s="288"/>
      <c r="AA7" s="287" t="str">
        <f t="shared" si="1"/>
        <v>高野　・井上　</v>
      </c>
      <c r="AB7" s="288"/>
      <c r="AC7" s="287" t="str">
        <f t="shared" si="2"/>
        <v>三原　・藤原　</v>
      </c>
      <c r="AD7" s="288"/>
      <c r="AE7" s="287" t="str">
        <f t="shared" si="3"/>
        <v>鈴木　・梶山　</v>
      </c>
      <c r="AF7" s="288"/>
      <c r="AG7" s="287" t="str">
        <f t="shared" si="4"/>
        <v>清水　・柴田　</v>
      </c>
      <c r="AH7" s="288"/>
      <c r="AI7" s="287" t="str">
        <f t="shared" si="5"/>
        <v>正司　・中村　</v>
      </c>
      <c r="AJ7" s="288"/>
      <c r="AK7" s="287" t="str">
        <f t="shared" si="6"/>
        <v>東野　・高木　</v>
      </c>
      <c r="AL7" s="289"/>
    </row>
    <row r="8" spans="1:38" ht="13.5">
      <c r="A8" s="271" t="s">
        <v>125</v>
      </c>
      <c r="B8" s="370">
        <v>9</v>
      </c>
      <c r="C8" s="341" t="s">
        <v>115</v>
      </c>
      <c r="D8" s="380" t="s">
        <v>327</v>
      </c>
      <c r="E8" s="381" t="s">
        <v>328</v>
      </c>
      <c r="F8" s="382" t="s">
        <v>329</v>
      </c>
      <c r="G8" s="378" t="s">
        <v>330</v>
      </c>
      <c r="H8" s="271" t="s">
        <v>104</v>
      </c>
      <c r="I8" s="406">
        <v>9</v>
      </c>
      <c r="J8" s="341" t="s">
        <v>115</v>
      </c>
      <c r="K8" s="414" t="s">
        <v>335</v>
      </c>
      <c r="L8" s="409" t="s">
        <v>336</v>
      </c>
      <c r="M8" s="345" t="s">
        <v>104</v>
      </c>
      <c r="N8" s="430">
        <v>5</v>
      </c>
      <c r="O8" s="346" t="s">
        <v>115</v>
      </c>
      <c r="P8" s="435" t="s">
        <v>339</v>
      </c>
      <c r="S8" s="273" t="s">
        <v>68</v>
      </c>
      <c r="T8" s="290">
        <v>1</v>
      </c>
      <c r="U8" s="283" t="str">
        <f t="shared" si="7"/>
        <v>金　・山根　</v>
      </c>
      <c r="V8" s="284"/>
      <c r="W8" s="283" t="str">
        <f t="shared" si="7"/>
        <v>後藤　・乙部　</v>
      </c>
      <c r="X8" s="284"/>
      <c r="Y8" s="283" t="str">
        <f t="shared" si="0"/>
        <v>吉木　・菊　</v>
      </c>
      <c r="Z8" s="284"/>
      <c r="AA8" s="283" t="str">
        <f t="shared" si="1"/>
        <v>川崎　・坂井　</v>
      </c>
      <c r="AB8" s="284"/>
      <c r="AC8" s="283" t="str">
        <f t="shared" si="2"/>
        <v>高橋　・和田　</v>
      </c>
      <c r="AD8" s="284"/>
      <c r="AE8" s="283" t="str">
        <f t="shared" si="3"/>
        <v>西脇　・中嶋　</v>
      </c>
      <c r="AF8" s="284"/>
      <c r="AG8" s="283" t="str">
        <f t="shared" si="4"/>
        <v>泉本　・西　</v>
      </c>
      <c r="AH8" s="284"/>
      <c r="AI8" s="283" t="str">
        <f t="shared" si="5"/>
        <v>内田　・大毛　</v>
      </c>
      <c r="AJ8" s="284"/>
      <c r="AK8" s="283" t="str">
        <f t="shared" si="6"/>
        <v>有安　・村上　</v>
      </c>
      <c r="AL8" s="285"/>
    </row>
    <row r="9" spans="1:38" ht="14.25" thickBot="1">
      <c r="A9" s="272" t="s">
        <v>125</v>
      </c>
      <c r="B9" s="371">
        <v>9</v>
      </c>
      <c r="C9" s="342"/>
      <c r="D9" s="383" t="s">
        <v>331</v>
      </c>
      <c r="E9" s="384" t="s">
        <v>332</v>
      </c>
      <c r="F9" s="385" t="s">
        <v>333</v>
      </c>
      <c r="G9" s="379" t="s">
        <v>334</v>
      </c>
      <c r="H9" s="272" t="s">
        <v>104</v>
      </c>
      <c r="I9" s="407">
        <v>9</v>
      </c>
      <c r="J9" s="342"/>
      <c r="K9" s="415" t="s">
        <v>337</v>
      </c>
      <c r="L9" s="416" t="s">
        <v>338</v>
      </c>
      <c r="M9" s="343" t="s">
        <v>104</v>
      </c>
      <c r="N9" s="429">
        <v>5</v>
      </c>
      <c r="O9" s="344"/>
      <c r="P9" s="436" t="s">
        <v>340</v>
      </c>
      <c r="S9" s="277" t="s">
        <v>67</v>
      </c>
      <c r="T9" s="291">
        <v>2</v>
      </c>
      <c r="U9" s="287" t="str">
        <f>U26&amp;"・"&amp;V26</f>
        <v>浜口　・奥野　</v>
      </c>
      <c r="V9" s="288"/>
      <c r="W9" s="287" t="str">
        <f>W26&amp;"・"&amp;X26</f>
        <v>小林　・熊岡　</v>
      </c>
      <c r="X9" s="288"/>
      <c r="Y9" s="287" t="str">
        <f>Y26&amp;"・"&amp;Z26</f>
        <v>小末　・猪ノ上　</v>
      </c>
      <c r="Z9" s="288"/>
      <c r="AA9" s="287" t="str">
        <f>AA26&amp;"・"&amp;AB26</f>
        <v>藤原　・中川　</v>
      </c>
      <c r="AB9" s="288"/>
      <c r="AC9" s="287" t="str">
        <f>AC26&amp;"・"&amp;AD26</f>
        <v>門脇　・篠原　</v>
      </c>
      <c r="AD9" s="288"/>
      <c r="AE9" s="287" t="str">
        <f>AE26&amp;"・"&amp;AF26</f>
        <v>石田　・玉西　</v>
      </c>
      <c r="AF9" s="288"/>
      <c r="AG9" s="287" t="str">
        <f>AG26&amp;"・"&amp;AH26</f>
        <v>藤本　・福井　</v>
      </c>
      <c r="AH9" s="288"/>
      <c r="AI9" s="287" t="str">
        <f>AI26&amp;"・"&amp;AJ26</f>
        <v>高田　・山盛　</v>
      </c>
      <c r="AJ9" s="288"/>
      <c r="AK9" s="287" t="str">
        <f>AK26&amp;"・"&amp;AL26</f>
        <v>川合　・田村　</v>
      </c>
      <c r="AL9" s="289"/>
    </row>
    <row r="10" spans="1:38" ht="14.25" thickBot="1">
      <c r="A10" s="271" t="s">
        <v>126</v>
      </c>
      <c r="B10" s="370">
        <v>3</v>
      </c>
      <c r="C10" s="341" t="s">
        <v>116</v>
      </c>
      <c r="D10" s="380" t="s">
        <v>172</v>
      </c>
      <c r="E10" s="381" t="s">
        <v>173</v>
      </c>
      <c r="F10" s="381" t="s">
        <v>174</v>
      </c>
      <c r="G10" s="378" t="s">
        <v>178</v>
      </c>
      <c r="H10" s="271" t="s">
        <v>105</v>
      </c>
      <c r="I10" s="406">
        <v>3</v>
      </c>
      <c r="J10" s="341" t="s">
        <v>116</v>
      </c>
      <c r="K10" s="414" t="s">
        <v>180</v>
      </c>
      <c r="L10" s="417" t="s">
        <v>181</v>
      </c>
      <c r="M10" s="345" t="s">
        <v>105</v>
      </c>
      <c r="N10" s="430">
        <v>2</v>
      </c>
      <c r="O10" s="346" t="s">
        <v>116</v>
      </c>
      <c r="P10" s="437" t="s">
        <v>184</v>
      </c>
      <c r="S10" s="292" t="s">
        <v>69</v>
      </c>
      <c r="T10" s="293">
        <v>1</v>
      </c>
      <c r="U10" s="294" t="str">
        <f>U27&amp;"・"&amp;V27</f>
        <v>辻本　・豊山　</v>
      </c>
      <c r="V10" s="295"/>
      <c r="W10" s="294" t="str">
        <f>W27&amp;"・"&amp;X27</f>
        <v>河合　・南口　</v>
      </c>
      <c r="X10" s="295"/>
      <c r="Y10" s="294" t="str">
        <f>Y27&amp;"・"&amp;Z27</f>
        <v>奥野　・笹岡　</v>
      </c>
      <c r="Z10" s="295"/>
      <c r="AA10" s="294" t="str">
        <f>AA27&amp;"・"&amp;AB27</f>
        <v>辻本　・島田　</v>
      </c>
      <c r="AB10" s="295"/>
      <c r="AC10" s="294" t="str">
        <f>AC27&amp;"・"&amp;AD27</f>
        <v>bye　・bye　</v>
      </c>
      <c r="AD10" s="295"/>
      <c r="AE10" s="294" t="str">
        <f>AE27&amp;"・"&amp;AF27</f>
        <v>井須　・柳田　</v>
      </c>
      <c r="AF10" s="295"/>
      <c r="AG10" s="294" t="str">
        <f>AG27&amp;"・"&amp;AH27</f>
        <v>宮原　・足立　</v>
      </c>
      <c r="AH10" s="295"/>
      <c r="AI10" s="294" t="str">
        <f>AI27&amp;"・"&amp;AJ27</f>
        <v>松岡　・石浜　</v>
      </c>
      <c r="AJ10" s="295"/>
      <c r="AK10" s="294" t="str">
        <f>AK27&amp;"・"&amp;AL27</f>
        <v>大内　・吉川　</v>
      </c>
      <c r="AL10" s="296"/>
    </row>
    <row r="11" spans="1:38" ht="14.25" thickBot="1">
      <c r="A11" s="272" t="s">
        <v>126</v>
      </c>
      <c r="B11" s="371">
        <v>3</v>
      </c>
      <c r="C11" s="342"/>
      <c r="D11" s="383" t="s">
        <v>175</v>
      </c>
      <c r="E11" s="384" t="s">
        <v>176</v>
      </c>
      <c r="F11" s="384" t="s">
        <v>177</v>
      </c>
      <c r="G11" s="379" t="s">
        <v>179</v>
      </c>
      <c r="H11" s="272" t="s">
        <v>105</v>
      </c>
      <c r="I11" s="407">
        <v>3</v>
      </c>
      <c r="J11" s="342"/>
      <c r="K11" s="415" t="s">
        <v>182</v>
      </c>
      <c r="L11" s="418" t="s">
        <v>183</v>
      </c>
      <c r="M11" s="343" t="s">
        <v>105</v>
      </c>
      <c r="N11" s="429">
        <v>2</v>
      </c>
      <c r="O11" s="344"/>
      <c r="P11" s="436" t="s">
        <v>185</v>
      </c>
      <c r="S11" s="273" t="s">
        <v>56</v>
      </c>
      <c r="T11" s="274">
        <v>1</v>
      </c>
      <c r="U11" s="283" t="str">
        <f aca="true" t="shared" si="8" ref="U11:U17">U28&amp;"・"&amp;V28</f>
        <v>黒住　・山崎　</v>
      </c>
      <c r="V11" s="284"/>
      <c r="W11" s="284" t="str">
        <f aca="true" t="shared" si="9" ref="W11:W17">W28&amp;"・"&amp;X28</f>
        <v>森戸　・福島　</v>
      </c>
      <c r="X11" s="284"/>
      <c r="Y11" s="284" t="str">
        <f t="shared" si="0"/>
        <v>久禮　・伊藤　</v>
      </c>
      <c r="Z11" s="284"/>
      <c r="AA11" s="284" t="str">
        <f t="shared" si="1"/>
        <v>長谷川　・宮崎　</v>
      </c>
      <c r="AB11" s="284"/>
      <c r="AC11" s="284" t="str">
        <f t="shared" si="2"/>
        <v>中村　・村田　</v>
      </c>
      <c r="AD11" s="284"/>
      <c r="AE11" s="284" t="str">
        <f t="shared" si="3"/>
        <v>藤井　・乾野　</v>
      </c>
      <c r="AF11" s="284"/>
      <c r="AG11" s="284" t="str">
        <f t="shared" si="4"/>
        <v>鈴木　・谷口　</v>
      </c>
      <c r="AH11" s="284"/>
      <c r="AI11" s="284" t="str">
        <f t="shared" si="5"/>
        <v>池田　・高木　</v>
      </c>
      <c r="AJ11" s="284"/>
      <c r="AK11" s="284" t="str">
        <f t="shared" si="6"/>
        <v>三宮　・大畠　</v>
      </c>
      <c r="AL11" s="285"/>
    </row>
    <row r="12" spans="1:38" ht="13.5">
      <c r="A12" s="271" t="s">
        <v>127</v>
      </c>
      <c r="B12" s="370">
        <v>6</v>
      </c>
      <c r="C12" s="341" t="s">
        <v>81</v>
      </c>
      <c r="D12" s="372" t="s">
        <v>256</v>
      </c>
      <c r="E12" s="382" t="s">
        <v>257</v>
      </c>
      <c r="F12" s="382" t="s">
        <v>167</v>
      </c>
      <c r="G12" s="378" t="s">
        <v>258</v>
      </c>
      <c r="H12" s="271" t="s">
        <v>106</v>
      </c>
      <c r="I12" s="406">
        <v>4</v>
      </c>
      <c r="J12" s="341" t="s">
        <v>81</v>
      </c>
      <c r="K12" s="419" t="s">
        <v>169</v>
      </c>
      <c r="L12" s="409" t="s">
        <v>262</v>
      </c>
      <c r="M12" s="345" t="s">
        <v>106</v>
      </c>
      <c r="N12" s="430">
        <v>9</v>
      </c>
      <c r="O12" s="346" t="s">
        <v>81</v>
      </c>
      <c r="P12" s="438" t="s">
        <v>394</v>
      </c>
      <c r="S12" s="275" t="s">
        <v>66</v>
      </c>
      <c r="T12" s="276">
        <v>2</v>
      </c>
      <c r="U12" s="279" t="str">
        <f t="shared" si="8"/>
        <v>谷井　・酒井　</v>
      </c>
      <c r="V12" s="280"/>
      <c r="W12" s="280" t="str">
        <f t="shared" si="9"/>
        <v>神沢　・高橋　</v>
      </c>
      <c r="X12" s="280"/>
      <c r="Y12" s="280" t="str">
        <f aca="true" t="shared" si="10" ref="Y12:Y17">Y29&amp;"・"&amp;Z29</f>
        <v>真砂　・及川　</v>
      </c>
      <c r="Z12" s="280"/>
      <c r="AA12" s="280" t="str">
        <f aca="true" t="shared" si="11" ref="AA12:AA17">AA29&amp;"・"&amp;AB29</f>
        <v>斉藤　・中川　</v>
      </c>
      <c r="AB12" s="280"/>
      <c r="AC12" s="280" t="str">
        <f aca="true" t="shared" si="12" ref="AC12:AC17">AC29&amp;"・"&amp;AD29</f>
        <v>上谷　・弓場　</v>
      </c>
      <c r="AD12" s="280"/>
      <c r="AE12" s="280" t="str">
        <f aca="true" t="shared" si="13" ref="AE12:AE17">AE29&amp;"・"&amp;AF29</f>
        <v>曽谷　・山田　</v>
      </c>
      <c r="AF12" s="280"/>
      <c r="AG12" s="280" t="str">
        <f aca="true" t="shared" si="14" ref="AG12:AG17">AG29&amp;"・"&amp;AH29</f>
        <v>臼木　・柳原　</v>
      </c>
      <c r="AH12" s="280"/>
      <c r="AI12" s="280" t="str">
        <f aca="true" t="shared" si="15" ref="AI12:AI17">AI29&amp;"・"&amp;AJ29</f>
        <v>杉本　・杉本　</v>
      </c>
      <c r="AJ12" s="280"/>
      <c r="AK12" s="280" t="str">
        <f aca="true" t="shared" si="16" ref="AK12:AK17">AK29&amp;"・"&amp;AL29</f>
        <v>安井　・岡本　</v>
      </c>
      <c r="AL12" s="286"/>
    </row>
    <row r="13" spans="1:38" ht="14.25" thickBot="1">
      <c r="A13" s="272" t="s">
        <v>127</v>
      </c>
      <c r="B13" s="371">
        <v>6</v>
      </c>
      <c r="C13" s="342"/>
      <c r="D13" s="388" t="s">
        <v>259</v>
      </c>
      <c r="E13" s="385" t="s">
        <v>260</v>
      </c>
      <c r="F13" s="385" t="s">
        <v>168</v>
      </c>
      <c r="G13" s="379" t="s">
        <v>261</v>
      </c>
      <c r="H13" s="272" t="s">
        <v>106</v>
      </c>
      <c r="I13" s="407">
        <v>4</v>
      </c>
      <c r="J13" s="342"/>
      <c r="K13" s="420" t="s">
        <v>170</v>
      </c>
      <c r="L13" s="421" t="s">
        <v>263</v>
      </c>
      <c r="M13" s="272" t="s">
        <v>106</v>
      </c>
      <c r="N13" s="431">
        <v>9</v>
      </c>
      <c r="O13" s="342"/>
      <c r="P13" s="439" t="s">
        <v>395</v>
      </c>
      <c r="S13" s="275" t="s">
        <v>66</v>
      </c>
      <c r="T13" s="276">
        <v>3</v>
      </c>
      <c r="U13" s="279" t="str">
        <f t="shared" si="8"/>
        <v>鈴木　・廣戸　</v>
      </c>
      <c r="V13" s="280"/>
      <c r="W13" s="280" t="str">
        <f t="shared" si="9"/>
        <v>辻尾　・南口　</v>
      </c>
      <c r="X13" s="280"/>
      <c r="Y13" s="280" t="str">
        <f t="shared" si="10"/>
        <v>石川　・北川　</v>
      </c>
      <c r="Z13" s="280"/>
      <c r="AA13" s="280" t="str">
        <f t="shared" si="11"/>
        <v>小城　・辻本　</v>
      </c>
      <c r="AB13" s="280"/>
      <c r="AC13" s="280" t="str">
        <f t="shared" si="12"/>
        <v>鹿島　・楳田　</v>
      </c>
      <c r="AD13" s="280"/>
      <c r="AE13" s="280" t="str">
        <f t="shared" si="13"/>
        <v>京田　・中村　</v>
      </c>
      <c r="AF13" s="280"/>
      <c r="AG13" s="280" t="str">
        <f t="shared" si="14"/>
        <v>浅井　・西居　</v>
      </c>
      <c r="AH13" s="280"/>
      <c r="AI13" s="280" t="str">
        <f t="shared" si="15"/>
        <v>築地　・井上　</v>
      </c>
      <c r="AJ13" s="280"/>
      <c r="AK13" s="280" t="str">
        <f t="shared" si="16"/>
        <v>連石　・木村　</v>
      </c>
      <c r="AL13" s="286"/>
    </row>
    <row r="14" spans="1:38" ht="14.25" thickBot="1">
      <c r="A14" s="271" t="s">
        <v>128</v>
      </c>
      <c r="B14" s="370">
        <v>8</v>
      </c>
      <c r="C14" s="341" t="s">
        <v>80</v>
      </c>
      <c r="D14" s="372" t="s">
        <v>354</v>
      </c>
      <c r="E14" s="382" t="s">
        <v>355</v>
      </c>
      <c r="F14" s="382" t="s">
        <v>356</v>
      </c>
      <c r="G14" s="374" t="s">
        <v>357</v>
      </c>
      <c r="H14" s="271" t="s">
        <v>107</v>
      </c>
      <c r="I14" s="406">
        <v>8</v>
      </c>
      <c r="J14" s="341" t="s">
        <v>80</v>
      </c>
      <c r="K14" s="422" t="s">
        <v>362</v>
      </c>
      <c r="L14" s="423" t="s">
        <v>363</v>
      </c>
      <c r="M14" s="271" t="s">
        <v>107</v>
      </c>
      <c r="N14" s="428">
        <v>3</v>
      </c>
      <c r="O14" s="341" t="s">
        <v>80</v>
      </c>
      <c r="P14" s="435" t="s">
        <v>365</v>
      </c>
      <c r="S14" s="277" t="s">
        <v>66</v>
      </c>
      <c r="T14" s="278">
        <v>4</v>
      </c>
      <c r="U14" s="287" t="str">
        <f t="shared" si="8"/>
        <v>川神　・藤原　</v>
      </c>
      <c r="V14" s="288"/>
      <c r="W14" s="288" t="str">
        <f t="shared" si="9"/>
        <v>辻本　・小松　</v>
      </c>
      <c r="X14" s="288"/>
      <c r="Y14" s="288" t="str">
        <f t="shared" si="10"/>
        <v>山本　・海野　</v>
      </c>
      <c r="Z14" s="288"/>
      <c r="AA14" s="288" t="str">
        <f t="shared" si="11"/>
        <v>今出川　・牧野　</v>
      </c>
      <c r="AB14" s="288"/>
      <c r="AC14" s="288" t="str">
        <f t="shared" si="12"/>
        <v>bye　・bye　</v>
      </c>
      <c r="AD14" s="288"/>
      <c r="AE14" s="288" t="str">
        <f t="shared" si="13"/>
        <v>西本　・松村　</v>
      </c>
      <c r="AF14" s="288"/>
      <c r="AG14" s="288" t="str">
        <f t="shared" si="14"/>
        <v>水野　・高橋　</v>
      </c>
      <c r="AH14" s="288"/>
      <c r="AI14" s="288" t="str">
        <f t="shared" si="15"/>
        <v>奥山　・那須　</v>
      </c>
      <c r="AJ14" s="288"/>
      <c r="AK14" s="288" t="str">
        <f t="shared" si="16"/>
        <v>赤澤　・菊田　</v>
      </c>
      <c r="AL14" s="289"/>
    </row>
    <row r="15" spans="1:38" ht="14.25" thickBot="1">
      <c r="A15" s="272" t="s">
        <v>128</v>
      </c>
      <c r="B15" s="371">
        <v>8</v>
      </c>
      <c r="C15" s="342"/>
      <c r="D15" s="388" t="s">
        <v>358</v>
      </c>
      <c r="E15" s="385" t="s">
        <v>359</v>
      </c>
      <c r="F15" s="384" t="s">
        <v>360</v>
      </c>
      <c r="G15" s="377" t="s">
        <v>361</v>
      </c>
      <c r="H15" s="272" t="s">
        <v>107</v>
      </c>
      <c r="I15" s="407">
        <v>8</v>
      </c>
      <c r="J15" s="342"/>
      <c r="K15" s="410" t="s">
        <v>364</v>
      </c>
      <c r="L15" s="418" t="s">
        <v>150</v>
      </c>
      <c r="M15" s="343" t="s">
        <v>107</v>
      </c>
      <c r="N15" s="429">
        <v>3</v>
      </c>
      <c r="O15" s="344"/>
      <c r="P15" s="436" t="s">
        <v>366</v>
      </c>
      <c r="S15" s="273" t="s">
        <v>71</v>
      </c>
      <c r="T15" s="290">
        <v>1</v>
      </c>
      <c r="U15" s="283" t="str">
        <f t="shared" si="8"/>
        <v>田中　・岡田　</v>
      </c>
      <c r="V15" s="284"/>
      <c r="W15" s="284" t="str">
        <f t="shared" si="9"/>
        <v>鍋島　・小畑　</v>
      </c>
      <c r="X15" s="284"/>
      <c r="Y15" s="284" t="str">
        <f t="shared" si="10"/>
        <v>和田　・加減　</v>
      </c>
      <c r="Z15" s="284"/>
      <c r="AA15" s="284" t="str">
        <f t="shared" si="11"/>
        <v>幾野　・石本　</v>
      </c>
      <c r="AB15" s="284"/>
      <c r="AC15" s="284" t="str">
        <f t="shared" si="12"/>
        <v>前池　・新熊　</v>
      </c>
      <c r="AD15" s="284"/>
      <c r="AE15" s="284" t="str">
        <f t="shared" si="13"/>
        <v>西脇　・長岡　</v>
      </c>
      <c r="AF15" s="284"/>
      <c r="AG15" s="284" t="str">
        <f t="shared" si="14"/>
        <v>梅原　・四宮　</v>
      </c>
      <c r="AH15" s="284"/>
      <c r="AI15" s="284" t="str">
        <f t="shared" si="15"/>
        <v>城戸　・高田　</v>
      </c>
      <c r="AJ15" s="284"/>
      <c r="AK15" s="284" t="str">
        <f t="shared" si="16"/>
        <v>花田　・田辺　</v>
      </c>
      <c r="AL15" s="285"/>
    </row>
    <row r="16" spans="1:38" ht="14.25" thickBot="1">
      <c r="A16" s="271" t="s">
        <v>129</v>
      </c>
      <c r="B16" s="370">
        <v>4</v>
      </c>
      <c r="C16" s="341" t="s">
        <v>79</v>
      </c>
      <c r="D16" s="372" t="s">
        <v>299</v>
      </c>
      <c r="E16" s="373" t="s">
        <v>300</v>
      </c>
      <c r="F16" s="382" t="s">
        <v>301</v>
      </c>
      <c r="G16" s="389" t="s">
        <v>302</v>
      </c>
      <c r="H16" s="271" t="s">
        <v>108</v>
      </c>
      <c r="I16" s="406">
        <v>7</v>
      </c>
      <c r="J16" s="341" t="s">
        <v>79</v>
      </c>
      <c r="K16" s="408" t="s">
        <v>307</v>
      </c>
      <c r="L16" s="409" t="s">
        <v>308</v>
      </c>
      <c r="M16" s="345" t="s">
        <v>108</v>
      </c>
      <c r="N16" s="430">
        <v>8</v>
      </c>
      <c r="O16" s="346" t="s">
        <v>79</v>
      </c>
      <c r="P16" s="435" t="s">
        <v>311</v>
      </c>
      <c r="S16" s="277" t="s">
        <v>70</v>
      </c>
      <c r="T16" s="291">
        <v>2</v>
      </c>
      <c r="U16" s="287" t="str">
        <f t="shared" si="8"/>
        <v>村木　・佐々木　</v>
      </c>
      <c r="V16" s="288"/>
      <c r="W16" s="288" t="str">
        <f t="shared" si="9"/>
        <v>大西　・福家　</v>
      </c>
      <c r="X16" s="288"/>
      <c r="Y16" s="288" t="str">
        <f t="shared" si="10"/>
        <v>尾藤　・義本　</v>
      </c>
      <c r="Z16" s="288"/>
      <c r="AA16" s="288" t="str">
        <f t="shared" si="11"/>
        <v>三原　・坪野　</v>
      </c>
      <c r="AB16" s="288"/>
      <c r="AC16" s="288" t="str">
        <f t="shared" si="12"/>
        <v>内藤　・本多　</v>
      </c>
      <c r="AD16" s="288"/>
      <c r="AE16" s="288" t="str">
        <f t="shared" si="13"/>
        <v>岩本　・高田　</v>
      </c>
      <c r="AF16" s="288"/>
      <c r="AG16" s="288" t="str">
        <f t="shared" si="14"/>
        <v>佐藤　・田中　</v>
      </c>
      <c r="AH16" s="288"/>
      <c r="AI16" s="288" t="str">
        <f t="shared" si="15"/>
        <v>岩口　・坂本　</v>
      </c>
      <c r="AJ16" s="288"/>
      <c r="AK16" s="288" t="str">
        <f t="shared" si="16"/>
        <v>伊藤　・瀧本　</v>
      </c>
      <c r="AL16" s="289"/>
    </row>
    <row r="17" spans="1:38" ht="14.25" thickBot="1">
      <c r="A17" s="272" t="s">
        <v>129</v>
      </c>
      <c r="B17" s="371">
        <v>4</v>
      </c>
      <c r="C17" s="342"/>
      <c r="D17" s="388" t="s">
        <v>303</v>
      </c>
      <c r="E17" s="376" t="s">
        <v>304</v>
      </c>
      <c r="F17" s="385" t="s">
        <v>305</v>
      </c>
      <c r="G17" s="390" t="s">
        <v>306</v>
      </c>
      <c r="H17" s="272" t="s">
        <v>108</v>
      </c>
      <c r="I17" s="407">
        <v>7</v>
      </c>
      <c r="J17" s="342"/>
      <c r="K17" s="413" t="s">
        <v>309</v>
      </c>
      <c r="L17" s="416" t="s">
        <v>310</v>
      </c>
      <c r="M17" s="343" t="s">
        <v>108</v>
      </c>
      <c r="N17" s="429">
        <v>8</v>
      </c>
      <c r="O17" s="344"/>
      <c r="P17" s="436" t="s">
        <v>312</v>
      </c>
      <c r="S17" s="292" t="s">
        <v>72</v>
      </c>
      <c r="T17" s="293">
        <v>1</v>
      </c>
      <c r="U17" s="294" t="str">
        <f t="shared" si="8"/>
        <v>真田　・中垣　</v>
      </c>
      <c r="V17" s="295"/>
      <c r="W17" s="295" t="str">
        <f t="shared" si="9"/>
        <v>徳田　・川端　</v>
      </c>
      <c r="X17" s="295"/>
      <c r="Y17" s="295" t="str">
        <f t="shared" si="10"/>
        <v>吉田　・熊谷　</v>
      </c>
      <c r="Z17" s="295"/>
      <c r="AA17" s="295" t="str">
        <f t="shared" si="11"/>
        <v>谷　・大橋　</v>
      </c>
      <c r="AB17" s="295"/>
      <c r="AC17" s="295" t="str">
        <f t="shared" si="12"/>
        <v>中嶋　・増田　</v>
      </c>
      <c r="AD17" s="295"/>
      <c r="AE17" s="295" t="str">
        <f t="shared" si="13"/>
        <v>新宮　・大塚　</v>
      </c>
      <c r="AF17" s="295"/>
      <c r="AG17" s="295" t="str">
        <f t="shared" si="14"/>
        <v>忠田　・北村　</v>
      </c>
      <c r="AH17" s="295"/>
      <c r="AI17" s="295" t="str">
        <f t="shared" si="15"/>
        <v>大坪　・田中　</v>
      </c>
      <c r="AJ17" s="295"/>
      <c r="AK17" s="295" t="str">
        <f t="shared" si="16"/>
        <v>青柳　・福井　</v>
      </c>
      <c r="AL17" s="296"/>
    </row>
    <row r="18" spans="1:16" ht="13.5">
      <c r="A18" s="271" t="s">
        <v>130</v>
      </c>
      <c r="B18" s="370">
        <v>2</v>
      </c>
      <c r="C18" s="341" t="s">
        <v>117</v>
      </c>
      <c r="D18" s="372" t="s">
        <v>228</v>
      </c>
      <c r="E18" s="382" t="s">
        <v>229</v>
      </c>
      <c r="F18" s="381" t="s">
        <v>230</v>
      </c>
      <c r="G18" s="386" t="s">
        <v>231</v>
      </c>
      <c r="H18" s="271" t="s">
        <v>109</v>
      </c>
      <c r="I18" s="406">
        <v>1</v>
      </c>
      <c r="J18" s="341" t="s">
        <v>117</v>
      </c>
      <c r="K18" s="414" t="s">
        <v>236</v>
      </c>
      <c r="L18" s="417" t="s">
        <v>237</v>
      </c>
      <c r="M18" s="345" t="s">
        <v>109</v>
      </c>
      <c r="N18" s="430">
        <v>1</v>
      </c>
      <c r="O18" s="346" t="s">
        <v>117</v>
      </c>
      <c r="P18" s="437" t="s">
        <v>240</v>
      </c>
    </row>
    <row r="19" spans="1:38" ht="14.25" thickBot="1">
      <c r="A19" s="272" t="s">
        <v>130</v>
      </c>
      <c r="B19" s="371">
        <v>2</v>
      </c>
      <c r="C19" s="342"/>
      <c r="D19" s="383" t="s">
        <v>232</v>
      </c>
      <c r="E19" s="384" t="s">
        <v>233</v>
      </c>
      <c r="F19" s="384" t="s">
        <v>234</v>
      </c>
      <c r="G19" s="387" t="s">
        <v>235</v>
      </c>
      <c r="H19" s="272" t="s">
        <v>109</v>
      </c>
      <c r="I19" s="407">
        <v>1</v>
      </c>
      <c r="J19" s="342"/>
      <c r="K19" s="424" t="s">
        <v>238</v>
      </c>
      <c r="L19" s="425" t="s">
        <v>239</v>
      </c>
      <c r="M19" s="272" t="s">
        <v>109</v>
      </c>
      <c r="N19" s="431">
        <v>1</v>
      </c>
      <c r="O19" s="342"/>
      <c r="P19" s="440" t="s">
        <v>241</v>
      </c>
      <c r="U19" s="2">
        <v>4</v>
      </c>
      <c r="V19" s="2">
        <v>5</v>
      </c>
      <c r="W19" s="2">
        <v>6</v>
      </c>
      <c r="X19" s="2">
        <v>7</v>
      </c>
      <c r="Y19" s="2">
        <v>8</v>
      </c>
      <c r="Z19" s="2">
        <v>9</v>
      </c>
      <c r="AA19" s="2">
        <v>10</v>
      </c>
      <c r="AB19" s="2">
        <v>11</v>
      </c>
      <c r="AC19" s="2">
        <v>12</v>
      </c>
      <c r="AD19" s="2">
        <v>13</v>
      </c>
      <c r="AE19" s="2">
        <v>14</v>
      </c>
      <c r="AF19" s="2">
        <v>15</v>
      </c>
      <c r="AG19" s="2">
        <v>16</v>
      </c>
      <c r="AH19" s="2">
        <v>17</v>
      </c>
      <c r="AI19" s="2">
        <v>18</v>
      </c>
      <c r="AJ19" s="2">
        <v>19</v>
      </c>
      <c r="AK19" s="2">
        <v>20</v>
      </c>
      <c r="AL19" s="2">
        <v>21</v>
      </c>
    </row>
    <row r="20" spans="1:38" ht="14.25" thickBot="1">
      <c r="A20" s="271" t="s">
        <v>131</v>
      </c>
      <c r="B20" s="370">
        <v>5</v>
      </c>
      <c r="C20" s="341" t="s">
        <v>118</v>
      </c>
      <c r="D20" s="380" t="s">
        <v>275</v>
      </c>
      <c r="E20" s="381" t="s">
        <v>276</v>
      </c>
      <c r="F20" s="382" t="s">
        <v>376</v>
      </c>
      <c r="G20" s="378" t="s">
        <v>378</v>
      </c>
      <c r="H20" s="271" t="s">
        <v>110</v>
      </c>
      <c r="I20" s="406">
        <v>5</v>
      </c>
      <c r="J20" s="341" t="s">
        <v>118</v>
      </c>
      <c r="K20" s="426" t="s">
        <v>279</v>
      </c>
      <c r="L20" s="427" t="s">
        <v>280</v>
      </c>
      <c r="M20" s="271" t="s">
        <v>110</v>
      </c>
      <c r="N20" s="428">
        <v>4</v>
      </c>
      <c r="O20" s="341" t="s">
        <v>118</v>
      </c>
      <c r="P20" s="441" t="s">
        <v>283</v>
      </c>
      <c r="S20" s="281"/>
      <c r="T20" s="282"/>
      <c r="U20" s="739" t="s">
        <v>76</v>
      </c>
      <c r="V20" s="740"/>
      <c r="W20" s="739" t="s">
        <v>114</v>
      </c>
      <c r="X20" s="740"/>
      <c r="Y20" s="739" t="s">
        <v>115</v>
      </c>
      <c r="Z20" s="740"/>
      <c r="AA20" s="739" t="s">
        <v>116</v>
      </c>
      <c r="AB20" s="740"/>
      <c r="AC20" s="739" t="s">
        <v>81</v>
      </c>
      <c r="AD20" s="740"/>
      <c r="AE20" s="739" t="s">
        <v>80</v>
      </c>
      <c r="AF20" s="740"/>
      <c r="AG20" s="739" t="s">
        <v>79</v>
      </c>
      <c r="AH20" s="740"/>
      <c r="AI20" s="739" t="s">
        <v>117</v>
      </c>
      <c r="AJ20" s="740"/>
      <c r="AK20" s="739" t="s">
        <v>118</v>
      </c>
      <c r="AL20" s="742"/>
    </row>
    <row r="21" spans="1:38" ht="14.25" thickBot="1">
      <c r="A21" s="272" t="s">
        <v>131</v>
      </c>
      <c r="B21" s="371">
        <v>5</v>
      </c>
      <c r="C21" s="342"/>
      <c r="D21" s="391" t="s">
        <v>277</v>
      </c>
      <c r="E21" s="392" t="s">
        <v>278</v>
      </c>
      <c r="F21" s="392" t="s">
        <v>377</v>
      </c>
      <c r="G21" s="394" t="s">
        <v>379</v>
      </c>
      <c r="H21" s="272" t="s">
        <v>110</v>
      </c>
      <c r="I21" s="407">
        <v>5</v>
      </c>
      <c r="J21" s="342"/>
      <c r="K21" s="415" t="s">
        <v>281</v>
      </c>
      <c r="L21" s="418" t="s">
        <v>282</v>
      </c>
      <c r="M21" s="343" t="s">
        <v>110</v>
      </c>
      <c r="N21" s="429">
        <v>4</v>
      </c>
      <c r="O21" s="344"/>
      <c r="P21" s="442" t="s">
        <v>284</v>
      </c>
      <c r="S21" s="297" t="s">
        <v>55</v>
      </c>
      <c r="T21" s="298">
        <v>1</v>
      </c>
      <c r="U21" s="299" t="str">
        <f>LEFT($D$4,FIND("　",$D$4))</f>
        <v>水本　</v>
      </c>
      <c r="V21" s="299" t="str">
        <f>LEFT($D$5,FIND("　",$D$5))</f>
        <v>西村　</v>
      </c>
      <c r="W21" s="300" t="str">
        <f>LEFT($D$6,FIND("　",$D$6))</f>
        <v>千古　</v>
      </c>
      <c r="X21" s="300" t="str">
        <f>LEFT($D$7,FIND("　",$D$7))</f>
        <v>橘　</v>
      </c>
      <c r="Y21" s="300" t="str">
        <f>LEFT($D$8,FIND("　",$D$8))</f>
        <v>東出　</v>
      </c>
      <c r="Z21" s="300" t="str">
        <f>LEFT($D$9,FIND("　",$D$9))</f>
        <v>長田　</v>
      </c>
      <c r="AA21" s="300" t="str">
        <f>LEFT($D$10,FIND("　",$D$10))</f>
        <v>辻本　</v>
      </c>
      <c r="AB21" s="300" t="str">
        <f>LEFT($D$11,FIND("　",$D$11))</f>
        <v>岡本　</v>
      </c>
      <c r="AC21" s="300" t="str">
        <f>LEFT($D$12,FIND("　",$D$12))</f>
        <v>澤田　</v>
      </c>
      <c r="AD21" s="300" t="str">
        <f>LEFT($D$13,FIND("　",$D$13))</f>
        <v>辻本　</v>
      </c>
      <c r="AE21" s="300" t="str">
        <f>LEFT($D$14,FIND("　",$D$14))</f>
        <v>落合　</v>
      </c>
      <c r="AF21" s="300" t="str">
        <f>LEFT($D$15,FIND("　",$D$15))</f>
        <v>松田　</v>
      </c>
      <c r="AG21" s="300" t="str">
        <f>LEFT($D$16,FIND("　",$D$16))</f>
        <v>今村　</v>
      </c>
      <c r="AH21" s="300" t="str">
        <f>LEFT($D$17,FIND("　",$D$17))</f>
        <v>鈴木　</v>
      </c>
      <c r="AI21" s="300" t="str">
        <f>LEFT($D$18,FIND("　",$D$18))</f>
        <v>岩野　</v>
      </c>
      <c r="AJ21" s="300" t="str">
        <f>LEFT($D$19,FIND("　",$D$19))</f>
        <v>櫻井　</v>
      </c>
      <c r="AK21" s="300" t="str">
        <f>LEFT($D$20,FIND("　",$D$20))</f>
        <v>佐藤　</v>
      </c>
      <c r="AL21" s="301" t="str">
        <f>LEFT($D$21,FIND("　",$D$21))</f>
        <v>金原　</v>
      </c>
    </row>
    <row r="22" spans="1:38" ht="13.5">
      <c r="A22" s="16"/>
      <c r="B22" s="73"/>
      <c r="C22" s="16"/>
      <c r="D22" s="5"/>
      <c r="E22" s="5"/>
      <c r="F22" s="5"/>
      <c r="G22" s="5"/>
      <c r="H22" s="16"/>
      <c r="I22" s="73"/>
      <c r="J22" s="16"/>
      <c r="K22" s="5"/>
      <c r="L22" s="5"/>
      <c r="M22" s="16"/>
      <c r="N22" s="73"/>
      <c r="O22" s="16"/>
      <c r="P22" s="5"/>
      <c r="S22" s="302" t="s">
        <v>65</v>
      </c>
      <c r="T22" s="303">
        <v>2</v>
      </c>
      <c r="U22" s="304" t="str">
        <f>LEFT($E$4,FIND("　",$E$4))</f>
        <v>酒井　</v>
      </c>
      <c r="V22" s="305" t="str">
        <f>LEFT($E$5,FIND("　",$E$5))</f>
        <v>福田　</v>
      </c>
      <c r="W22" s="305" t="str">
        <f>LEFT($E$6,FIND("　",$E$6))</f>
        <v>高山　</v>
      </c>
      <c r="X22" s="305" t="str">
        <f>LEFT($E$7,FIND("　",$E$7))</f>
        <v>鎌苅　</v>
      </c>
      <c r="Y22" s="305" t="str">
        <f>LEFT($E$8,FIND("　",$E$8))</f>
        <v>細野　</v>
      </c>
      <c r="Z22" s="305" t="str">
        <f>LEFT($E$9,FIND("　",$E$9))</f>
        <v>原田　</v>
      </c>
      <c r="AA22" s="305" t="str">
        <f>LEFT($E$10,FIND("　",$E$10))</f>
        <v>伊勢地　</v>
      </c>
      <c r="AB22" s="305" t="str">
        <f>LEFT($E$11,FIND("　",$E$11))</f>
        <v>谷野　</v>
      </c>
      <c r="AC22" s="305" t="str">
        <f>LEFT($E$12,FIND("　",$E$12))</f>
        <v>朝田　</v>
      </c>
      <c r="AD22" s="305" t="str">
        <f>LEFT($E$13,FIND("　",$E$13))</f>
        <v>菊池　</v>
      </c>
      <c r="AE22" s="305" t="str">
        <f>LEFT($E$14,FIND("　",$E$14))</f>
        <v>国本　</v>
      </c>
      <c r="AF22" s="305" t="str">
        <f>LEFT($E$15,FIND("　",$E$15))</f>
        <v>松田　</v>
      </c>
      <c r="AG22" s="305" t="str">
        <f>LEFT($E$16,FIND("　",$E$16))</f>
        <v>河原　</v>
      </c>
      <c r="AH22" s="305" t="str">
        <f>LEFT($E$17,FIND("　",$E$17))</f>
        <v>安川　</v>
      </c>
      <c r="AI22" s="305" t="str">
        <f>LEFT($E$18,FIND("　",$E$18))</f>
        <v>田中　</v>
      </c>
      <c r="AJ22" s="305" t="str">
        <f>LEFT($E$19,FIND("　",$E$19))</f>
        <v>深井　</v>
      </c>
      <c r="AK22" s="305" t="str">
        <f>LEFT($E$20,FIND("　",$E$20))</f>
        <v>東海　</v>
      </c>
      <c r="AL22" s="306" t="str">
        <f>LEFT($E$21,FIND("　",$E$21))</f>
        <v>吉田　</v>
      </c>
    </row>
    <row r="23" spans="1:38" ht="14.25" thickBot="1">
      <c r="A23" s="16"/>
      <c r="B23" s="73"/>
      <c r="C23" s="16"/>
      <c r="D23" s="5"/>
      <c r="E23" s="5"/>
      <c r="F23" s="5"/>
      <c r="G23" s="5"/>
      <c r="H23" s="16"/>
      <c r="I23" s="73"/>
      <c r="J23" s="16"/>
      <c r="K23" s="5"/>
      <c r="L23" s="5"/>
      <c r="M23" s="16"/>
      <c r="N23" s="73"/>
      <c r="O23" s="16"/>
      <c r="P23" s="5"/>
      <c r="S23" s="302" t="s">
        <v>65</v>
      </c>
      <c r="T23" s="303">
        <v>3</v>
      </c>
      <c r="U23" s="304" t="str">
        <f>LEFT($F$4,FIND("　",$F$4))</f>
        <v>広瀬　</v>
      </c>
      <c r="V23" s="305" t="str">
        <f>LEFT($F$5,FIND("　",$F$5))</f>
        <v>貝野　</v>
      </c>
      <c r="W23" s="305" t="str">
        <f>LEFT($F$6,FIND("　",$F$6))</f>
        <v>寺崎　</v>
      </c>
      <c r="X23" s="305" t="str">
        <f>LEFT($F$7,FIND("　",$F$7))</f>
        <v>柴藤　</v>
      </c>
      <c r="Y23" s="305" t="str">
        <f>LEFT($F$8,FIND("　",$F$8))</f>
        <v>榎本　</v>
      </c>
      <c r="Z23" s="305" t="str">
        <f>LEFT($F$9,FIND("　",$F$9))</f>
        <v>尾藤　</v>
      </c>
      <c r="AA23" s="305" t="str">
        <f>LEFT($F$10,FIND("　",$F$10))</f>
        <v>井上　</v>
      </c>
      <c r="AB23" s="305" t="str">
        <f>LEFT($F$11,FIND("　",$F$11))</f>
        <v>小柴　</v>
      </c>
      <c r="AC23" s="305" t="str">
        <f>LEFT($F$12,FIND("　",$F$12))</f>
        <v>山内　</v>
      </c>
      <c r="AD23" s="305" t="str">
        <f>LEFT($F$13,FIND("　",$F$13))</f>
        <v>上谷　</v>
      </c>
      <c r="AE23" s="305" t="str">
        <f>LEFT($F$14,FIND("　",$F$14))</f>
        <v>西田　</v>
      </c>
      <c r="AF23" s="305" t="str">
        <f>LEFT($F$12,FIND("　",$F$12))</f>
        <v>山内　</v>
      </c>
      <c r="AG23" s="305" t="str">
        <f>LEFT($F$16,FIND("　",$F$16))</f>
        <v>河野　</v>
      </c>
      <c r="AH23" s="305" t="str">
        <f>LEFT($F$17,FIND("　",$F$17))</f>
        <v>久留　</v>
      </c>
      <c r="AI23" s="305" t="str">
        <f>LEFT($F$18,FIND("　",$F$18))</f>
        <v>金山　</v>
      </c>
      <c r="AJ23" s="305" t="str">
        <f>LEFT($F$19,FIND("　",$F$19))</f>
        <v>石坂　</v>
      </c>
      <c r="AK23" s="305" t="str">
        <f>LEFT($F$20,FIND("　",$F$20))</f>
        <v>野口　</v>
      </c>
      <c r="AL23" s="306" t="str">
        <f>LEFT($F$21,FIND("　",$F$21))</f>
        <v>織戸　</v>
      </c>
    </row>
    <row r="24" spans="1:38" ht="14.25" customHeight="1" thickBot="1">
      <c r="A24" s="732" t="s">
        <v>124</v>
      </c>
      <c r="B24" s="732" t="s">
        <v>123</v>
      </c>
      <c r="C24" s="734" t="s">
        <v>139</v>
      </c>
      <c r="D24" s="736" t="s">
        <v>66</v>
      </c>
      <c r="E24" s="737"/>
      <c r="F24" s="737"/>
      <c r="G24" s="738"/>
      <c r="H24" s="732" t="s">
        <v>124</v>
      </c>
      <c r="I24" s="732" t="s">
        <v>123</v>
      </c>
      <c r="J24" s="734" t="s">
        <v>139</v>
      </c>
      <c r="K24" s="723" t="s">
        <v>70</v>
      </c>
      <c r="L24" s="724"/>
      <c r="M24" s="732" t="s">
        <v>124</v>
      </c>
      <c r="N24" s="732" t="s">
        <v>123</v>
      </c>
      <c r="O24" s="734" t="s">
        <v>139</v>
      </c>
      <c r="P24" s="443" t="s">
        <v>113</v>
      </c>
      <c r="R24" s="66"/>
      <c r="S24" s="307" t="s">
        <v>65</v>
      </c>
      <c r="T24" s="308">
        <v>4</v>
      </c>
      <c r="U24" s="309" t="str">
        <f>LEFT($G$4,FIND("　",$G$4))</f>
        <v>白杉　</v>
      </c>
      <c r="V24" s="310" t="str">
        <f>LEFT($G$5,FIND("　",$G$5))</f>
        <v>石川　</v>
      </c>
      <c r="W24" s="310" t="str">
        <f>LEFT($G$6,FIND("　",$G$6))</f>
        <v>仲間　</v>
      </c>
      <c r="X24" s="310" t="str">
        <f>LEFT($G$7,FIND("　",$G$7))</f>
        <v>赤松　</v>
      </c>
      <c r="Y24" s="310" t="str">
        <f>LEFT($G$8,FIND("　",$G$8))</f>
        <v>浅岡　</v>
      </c>
      <c r="Z24" s="310" t="str">
        <f>LEFT($G$9,FIND("　",$G$9))</f>
        <v>築田　</v>
      </c>
      <c r="AA24" s="310" t="str">
        <f>LEFT($G$10,FIND("　",$G$10))</f>
        <v>高野　</v>
      </c>
      <c r="AB24" s="310" t="str">
        <f>LEFT($G$11,FIND("　",$G$11))</f>
        <v>井上　</v>
      </c>
      <c r="AC24" s="310" t="str">
        <f>LEFT($G$12,FIND("　",$G$12))</f>
        <v>三原　</v>
      </c>
      <c r="AD24" s="310" t="str">
        <f>LEFT($G$13,FIND("　",$G$13))</f>
        <v>藤原　</v>
      </c>
      <c r="AE24" s="310" t="str">
        <f>LEFT($G$14,FIND("　",$G$14))</f>
        <v>鈴木　</v>
      </c>
      <c r="AF24" s="310" t="str">
        <f>LEFT($G$15,FIND("　",$G$15))</f>
        <v>梶山　</v>
      </c>
      <c r="AG24" s="310" t="str">
        <f>LEFT($G$16,FIND("　",$G$16))</f>
        <v>清水　</v>
      </c>
      <c r="AH24" s="310" t="str">
        <f>LEFT($G$17,FIND("　",$G$17))</f>
        <v>柴田　</v>
      </c>
      <c r="AI24" s="310" t="str">
        <f>LEFT($G$18,FIND("　",$G$18))</f>
        <v>正司　</v>
      </c>
      <c r="AJ24" s="310" t="str">
        <f>LEFT($G$19,FIND("　",$G$19))</f>
        <v>中村　</v>
      </c>
      <c r="AK24" s="310" t="str">
        <f>LEFT($G$20,FIND("　",$G$20))</f>
        <v>東野　</v>
      </c>
      <c r="AL24" s="311" t="str">
        <f>LEFT($G$21,FIND("　",$G$21))</f>
        <v>高木　</v>
      </c>
    </row>
    <row r="25" spans="1:38" ht="14.25" thickBot="1">
      <c r="A25" s="733"/>
      <c r="B25" s="733"/>
      <c r="C25" s="735"/>
      <c r="D25" s="266" t="s">
        <v>119</v>
      </c>
      <c r="E25" s="264" t="s">
        <v>120</v>
      </c>
      <c r="F25" s="264" t="s">
        <v>121</v>
      </c>
      <c r="G25" s="265" t="s">
        <v>122</v>
      </c>
      <c r="H25" s="733"/>
      <c r="I25" s="733"/>
      <c r="J25" s="735"/>
      <c r="K25" s="266" t="s">
        <v>119</v>
      </c>
      <c r="L25" s="265" t="s">
        <v>120</v>
      </c>
      <c r="M25" s="733"/>
      <c r="N25" s="733"/>
      <c r="O25" s="735"/>
      <c r="P25" s="347" t="s">
        <v>119</v>
      </c>
      <c r="S25" s="297" t="s">
        <v>68</v>
      </c>
      <c r="T25" s="312">
        <v>1</v>
      </c>
      <c r="U25" s="299" t="str">
        <f>LEFT($K$4,FIND("　",$K$4))</f>
        <v>金　</v>
      </c>
      <c r="V25" s="300" t="str">
        <f>LEFT($K$5,FIND("　",$K$5))</f>
        <v>山根　</v>
      </c>
      <c r="W25" s="300" t="str">
        <f>LEFT($K$6,FIND("　",$K$6))</f>
        <v>後藤　</v>
      </c>
      <c r="X25" s="300" t="str">
        <f>LEFT($K$7,FIND("　",$K$7))</f>
        <v>乙部　</v>
      </c>
      <c r="Y25" s="300" t="str">
        <f>LEFT($K$8,FIND("　",$K$8))</f>
        <v>吉木　</v>
      </c>
      <c r="Z25" s="300" t="str">
        <f>LEFT($K$9,FIND("　",$K$9))</f>
        <v>菊　</v>
      </c>
      <c r="AA25" s="300" t="str">
        <f>LEFT($K$10,FIND("　",$K$10))</f>
        <v>川崎　</v>
      </c>
      <c r="AB25" s="300" t="str">
        <f>LEFT($K$11,FIND("　",$K$11))</f>
        <v>坂井　</v>
      </c>
      <c r="AC25" s="300" t="str">
        <f>LEFT($K$12,FIND("　",$K$12))</f>
        <v>高橋　</v>
      </c>
      <c r="AD25" s="300" t="str">
        <f>LEFT($K$13,FIND("　",$K$13))</f>
        <v>和田　</v>
      </c>
      <c r="AE25" s="300" t="str">
        <f>LEFT($K$14,FIND("　",$K$14))</f>
        <v>西脇　</v>
      </c>
      <c r="AF25" s="300" t="str">
        <f>LEFT($K$15,FIND("　",$K$15))</f>
        <v>中嶋　</v>
      </c>
      <c r="AG25" s="300" t="str">
        <f>LEFT($K$16,FIND("　",$K$16))</f>
        <v>泉本　</v>
      </c>
      <c r="AH25" s="300" t="str">
        <f>LEFT($K$17,FIND("　",$K$17))</f>
        <v>西　</v>
      </c>
      <c r="AI25" s="300" t="str">
        <f>LEFT($K$18,FIND("　",$K$18))</f>
        <v>内田　</v>
      </c>
      <c r="AJ25" s="300" t="str">
        <f>LEFT($K$19,FIND("　",$K$19))</f>
        <v>大毛　</v>
      </c>
      <c r="AK25" s="300" t="str">
        <f>LEFT($K$20,FIND("　",$K$20))</f>
        <v>有安　</v>
      </c>
      <c r="AL25" s="301" t="str">
        <f>LEFT($K$21,FIND("　",$K$21))</f>
        <v>村上　</v>
      </c>
    </row>
    <row r="26" spans="1:38" ht="14.25" thickBot="1">
      <c r="A26" s="271" t="s">
        <v>132</v>
      </c>
      <c r="B26" s="370">
        <v>7</v>
      </c>
      <c r="C26" s="341" t="s">
        <v>76</v>
      </c>
      <c r="D26" s="395" t="s">
        <v>155</v>
      </c>
      <c r="E26" s="373" t="s">
        <v>396</v>
      </c>
      <c r="F26" s="477" t="s">
        <v>398</v>
      </c>
      <c r="G26" s="378" t="s">
        <v>391</v>
      </c>
      <c r="H26" s="271" t="s">
        <v>102</v>
      </c>
      <c r="I26" s="406">
        <v>1</v>
      </c>
      <c r="J26" s="341" t="s">
        <v>76</v>
      </c>
      <c r="K26" s="408" t="s">
        <v>152</v>
      </c>
      <c r="L26" s="412" t="s">
        <v>157</v>
      </c>
      <c r="M26" s="271" t="s">
        <v>102</v>
      </c>
      <c r="N26" s="428">
        <v>7</v>
      </c>
      <c r="O26" s="341" t="s">
        <v>76</v>
      </c>
      <c r="P26" s="433" t="s">
        <v>154</v>
      </c>
      <c r="S26" s="307" t="s">
        <v>67</v>
      </c>
      <c r="T26" s="313">
        <v>2</v>
      </c>
      <c r="U26" s="309" t="str">
        <f>LEFT($L$4,FIND("　",$L$4))</f>
        <v>浜口　</v>
      </c>
      <c r="V26" s="310" t="str">
        <f>LEFT($L$5,FIND("　",$L$5))</f>
        <v>奥野　</v>
      </c>
      <c r="W26" s="310" t="str">
        <f>LEFT($L$6,FIND("　",$L$6))</f>
        <v>小林　</v>
      </c>
      <c r="X26" s="310" t="str">
        <f>LEFT($L$7,FIND("　",$L$7))</f>
        <v>熊岡　</v>
      </c>
      <c r="Y26" s="310" t="str">
        <f>LEFT($L$8,FIND("　",$L$8))</f>
        <v>小末　</v>
      </c>
      <c r="Z26" s="310" t="str">
        <f>LEFT($L$9,FIND("　",$L$9))</f>
        <v>猪ノ上　</v>
      </c>
      <c r="AA26" s="310" t="str">
        <f>LEFT($L$10,FIND("　",$L$10))</f>
        <v>藤原　</v>
      </c>
      <c r="AB26" s="310" t="str">
        <f>LEFT($L$11,FIND("　",$L$11))</f>
        <v>中川　</v>
      </c>
      <c r="AC26" s="310" t="str">
        <f>LEFT($L$12,FIND("　",$L$12))</f>
        <v>門脇　</v>
      </c>
      <c r="AD26" s="310" t="str">
        <f>LEFT($L$13,FIND("　",$L$13))</f>
        <v>篠原　</v>
      </c>
      <c r="AE26" s="310" t="str">
        <f>LEFT($L$14,FIND("　",$L$14))</f>
        <v>石田　</v>
      </c>
      <c r="AF26" s="310" t="str">
        <f>LEFT($L$15,FIND("　",$L$15))</f>
        <v>玉西　</v>
      </c>
      <c r="AG26" s="310" t="str">
        <f>LEFT($L$16,FIND("　",$L$16))</f>
        <v>藤本　</v>
      </c>
      <c r="AH26" s="310" t="str">
        <f>LEFT($L$17,FIND("　",$L$17))</f>
        <v>福井　</v>
      </c>
      <c r="AI26" s="310" t="str">
        <f>LEFT($L$18,FIND("　",$L$18))</f>
        <v>高田　</v>
      </c>
      <c r="AJ26" s="310" t="str">
        <f>LEFT($L$19,FIND("　",$L$19))</f>
        <v>山盛　</v>
      </c>
      <c r="AK26" s="310" t="str">
        <f>LEFT($L$20,FIND("　",$L$20))</f>
        <v>川合　</v>
      </c>
      <c r="AL26" s="311" t="str">
        <f>LEFT($L$21,FIND("　",$L$21))</f>
        <v>田村　</v>
      </c>
    </row>
    <row r="27" spans="1:38" ht="14.25" thickBot="1">
      <c r="A27" s="272" t="s">
        <v>132</v>
      </c>
      <c r="B27" s="371">
        <v>7</v>
      </c>
      <c r="C27" s="342"/>
      <c r="D27" s="375" t="s">
        <v>151</v>
      </c>
      <c r="E27" s="385" t="s">
        <v>397</v>
      </c>
      <c r="F27" s="478" t="s">
        <v>399</v>
      </c>
      <c r="G27" s="379" t="s">
        <v>392</v>
      </c>
      <c r="H27" s="272" t="s">
        <v>102</v>
      </c>
      <c r="I27" s="407">
        <v>1</v>
      </c>
      <c r="J27" s="342"/>
      <c r="K27" s="413" t="s">
        <v>156</v>
      </c>
      <c r="L27" s="411" t="s">
        <v>153</v>
      </c>
      <c r="M27" s="343" t="s">
        <v>102</v>
      </c>
      <c r="N27" s="429">
        <v>7</v>
      </c>
      <c r="O27" s="344"/>
      <c r="P27" s="434" t="s">
        <v>158</v>
      </c>
      <c r="S27" s="314" t="s">
        <v>69</v>
      </c>
      <c r="T27" s="315">
        <v>1</v>
      </c>
      <c r="U27" s="316" t="str">
        <f>LEFT($P$4,FIND("　",$P$4))</f>
        <v>辻本　</v>
      </c>
      <c r="V27" s="317" t="str">
        <f>LEFT($P$5,FIND("　",$P$5))</f>
        <v>豊山　</v>
      </c>
      <c r="W27" s="317" t="str">
        <f>LEFT($P$6,FIND("　",$P$6))</f>
        <v>河合　</v>
      </c>
      <c r="X27" s="317" t="str">
        <f>LEFT($P$7,FIND("　",$P$7))</f>
        <v>南口　</v>
      </c>
      <c r="Y27" s="317" t="str">
        <f>LEFT($P$8,FIND("　",$P$8))</f>
        <v>奥野　</v>
      </c>
      <c r="Z27" s="317" t="str">
        <f>LEFT($P$9,FIND("　",$P$9))</f>
        <v>笹岡　</v>
      </c>
      <c r="AA27" s="317" t="str">
        <f>LEFT($P$10,FIND("　",$P$10))</f>
        <v>辻本　</v>
      </c>
      <c r="AB27" s="317" t="str">
        <f>LEFT($P$11,FIND("　",$P$11))</f>
        <v>島田　</v>
      </c>
      <c r="AC27" s="317" t="str">
        <f>LEFT($P$12,FIND("　",$P$12))</f>
        <v>bye　</v>
      </c>
      <c r="AD27" s="317" t="str">
        <f>LEFT($P$13,FIND("　",$P$13))</f>
        <v>bye　</v>
      </c>
      <c r="AE27" s="317" t="str">
        <f>LEFT($P$14,FIND("　",$P$14))</f>
        <v>井須　</v>
      </c>
      <c r="AF27" s="317" t="str">
        <f>LEFT($P$15,FIND("　",$P$15))</f>
        <v>柳田　</v>
      </c>
      <c r="AG27" s="317" t="str">
        <f>LEFT($P$16,FIND("　",$P$16))</f>
        <v>宮原　</v>
      </c>
      <c r="AH27" s="317" t="str">
        <f>LEFT($P$17,FIND("　",$P$17))</f>
        <v>足立　</v>
      </c>
      <c r="AI27" s="317" t="str">
        <f>LEFT($P$18,FIND("　",$P$18))</f>
        <v>松岡　</v>
      </c>
      <c r="AJ27" s="317" t="str">
        <f>LEFT($P$19,FIND("　",$P$19))</f>
        <v>石浜　</v>
      </c>
      <c r="AK27" s="317" t="str">
        <f>LEFT($P$20,FIND("　",$P$20))</f>
        <v>大内　</v>
      </c>
      <c r="AL27" s="318" t="str">
        <f>LEFT($P$21,FIND("　",$P$21))</f>
        <v>吉川　</v>
      </c>
    </row>
    <row r="28" spans="1:38" ht="13.5">
      <c r="A28" s="271" t="s">
        <v>133</v>
      </c>
      <c r="B28" s="370">
        <v>2</v>
      </c>
      <c r="C28" s="341" t="s">
        <v>114</v>
      </c>
      <c r="D28" s="395" t="s">
        <v>214</v>
      </c>
      <c r="E28" s="373" t="s">
        <v>215</v>
      </c>
      <c r="F28" s="373" t="s">
        <v>216</v>
      </c>
      <c r="G28" s="374" t="s">
        <v>217</v>
      </c>
      <c r="H28" s="271" t="s">
        <v>103</v>
      </c>
      <c r="I28" s="406">
        <v>2</v>
      </c>
      <c r="J28" s="341" t="s">
        <v>114</v>
      </c>
      <c r="K28" s="419" t="s">
        <v>222</v>
      </c>
      <c r="L28" s="412" t="s">
        <v>223</v>
      </c>
      <c r="M28" s="345" t="s">
        <v>103</v>
      </c>
      <c r="N28" s="430">
        <v>6</v>
      </c>
      <c r="O28" s="346" t="s">
        <v>114</v>
      </c>
      <c r="P28" s="433" t="s">
        <v>226</v>
      </c>
      <c r="S28" s="319" t="s">
        <v>56</v>
      </c>
      <c r="T28" s="320">
        <v>1</v>
      </c>
      <c r="U28" s="321" t="str">
        <f>LEFT($D$26,FIND("　",$D$26))</f>
        <v>黒住　</v>
      </c>
      <c r="V28" s="322" t="str">
        <f>LEFT($D$27,FIND("　",$D$27))</f>
        <v>山崎　</v>
      </c>
      <c r="W28" s="322" t="str">
        <f>LEFT($D$28,FIND("　",$D$28))</f>
        <v>森戸　</v>
      </c>
      <c r="X28" s="322" t="str">
        <f>LEFT($D$29,FIND("　",$D$29))</f>
        <v>福島　</v>
      </c>
      <c r="Y28" s="322" t="str">
        <f>LEFT($D$30,FIND("　",$D$30))</f>
        <v>久禮　</v>
      </c>
      <c r="Z28" s="322" t="str">
        <f>LEFT($D$31,FIND("　",$D$31))</f>
        <v>伊藤　</v>
      </c>
      <c r="AA28" s="322" t="str">
        <f>LEFT($D$32,FIND("　",$D$32))</f>
        <v>長谷川　</v>
      </c>
      <c r="AB28" s="322" t="str">
        <f>LEFT($D$33,FIND("　",$D$33))</f>
        <v>宮崎　</v>
      </c>
      <c r="AC28" s="322" t="str">
        <f>LEFT($D$34,FIND("　",$D$34))</f>
        <v>中村　</v>
      </c>
      <c r="AD28" s="322" t="str">
        <f>LEFT($D$35,FIND("　",$D$35))</f>
        <v>村田　</v>
      </c>
      <c r="AE28" s="322" t="str">
        <f>LEFT($D$36,FIND("　",$D$36))</f>
        <v>藤井　</v>
      </c>
      <c r="AF28" s="322" t="str">
        <f>LEFT($D$37,FIND("　",$D$37))</f>
        <v>乾野　</v>
      </c>
      <c r="AG28" s="322" t="str">
        <f>LEFT($D$38,FIND("　",$D$38))</f>
        <v>鈴木　</v>
      </c>
      <c r="AH28" s="322" t="str">
        <f>LEFT($D$39,FIND("　",$D$39))</f>
        <v>谷口　</v>
      </c>
      <c r="AI28" s="322" t="str">
        <f>LEFT($D$40,FIND("　",$D$40))</f>
        <v>池田　</v>
      </c>
      <c r="AJ28" s="322" t="str">
        <f>LEFT($D$41,FIND("　",$D$41))</f>
        <v>高木　</v>
      </c>
      <c r="AK28" s="322" t="str">
        <f>LEFT($D$42,FIND("　",$D$42))</f>
        <v>三宮　</v>
      </c>
      <c r="AL28" s="323" t="str">
        <f>LEFT($D$43,FIND("　",$D$43))</f>
        <v>大畠　</v>
      </c>
    </row>
    <row r="29" spans="1:38" ht="14.25" thickBot="1">
      <c r="A29" s="272" t="s">
        <v>133</v>
      </c>
      <c r="B29" s="371">
        <v>2</v>
      </c>
      <c r="C29" s="342"/>
      <c r="D29" s="396" t="s">
        <v>218</v>
      </c>
      <c r="E29" s="376" t="s">
        <v>219</v>
      </c>
      <c r="F29" s="376" t="s">
        <v>220</v>
      </c>
      <c r="G29" s="377" t="s">
        <v>221</v>
      </c>
      <c r="H29" s="272" t="s">
        <v>103</v>
      </c>
      <c r="I29" s="407">
        <v>2</v>
      </c>
      <c r="J29" s="342"/>
      <c r="K29" s="410" t="s">
        <v>224</v>
      </c>
      <c r="L29" s="411" t="s">
        <v>225</v>
      </c>
      <c r="M29" s="343" t="s">
        <v>103</v>
      </c>
      <c r="N29" s="429">
        <v>6</v>
      </c>
      <c r="O29" s="344"/>
      <c r="P29" s="434" t="s">
        <v>227</v>
      </c>
      <c r="S29" s="324" t="s">
        <v>66</v>
      </c>
      <c r="T29" s="325">
        <v>2</v>
      </c>
      <c r="U29" s="326" t="str">
        <f>LEFT($E$26,FIND("　",$E$26))</f>
        <v>谷井　</v>
      </c>
      <c r="V29" s="327" t="str">
        <f>LEFT($E$27,FIND("　",$E$27))</f>
        <v>酒井　</v>
      </c>
      <c r="W29" s="327" t="str">
        <f>LEFT($E$28,FIND("　",$E$28))</f>
        <v>神沢　</v>
      </c>
      <c r="X29" s="327" t="str">
        <f>LEFT($E$29,FIND("　",$E$29))</f>
        <v>高橋　</v>
      </c>
      <c r="Y29" s="327" t="str">
        <f>LEFT($E$30,FIND("　",$E$30))</f>
        <v>真砂　</v>
      </c>
      <c r="Z29" s="327" t="str">
        <f>LEFT($E$31,FIND("　",$E$31))</f>
        <v>及川　</v>
      </c>
      <c r="AA29" s="327" t="str">
        <f>LEFT($E$32,FIND("　",$E$32))</f>
        <v>斉藤　</v>
      </c>
      <c r="AB29" s="327" t="str">
        <f>LEFT($E$33,FIND("　",$E$33))</f>
        <v>中川　</v>
      </c>
      <c r="AC29" s="327" t="str">
        <f>LEFT($E$34,FIND("　",$E$34))</f>
        <v>上谷　</v>
      </c>
      <c r="AD29" s="327" t="str">
        <f>LEFT($E$35,FIND("　",$E$35))</f>
        <v>弓場　</v>
      </c>
      <c r="AE29" s="327" t="str">
        <f>LEFT($E$36,FIND("　",$E$36))</f>
        <v>曽谷　</v>
      </c>
      <c r="AF29" s="327" t="str">
        <f>LEFT($E$37,FIND("　",$E$37))</f>
        <v>山田　</v>
      </c>
      <c r="AG29" s="327" t="str">
        <f>LEFT($E$38,FIND("　",$E$38))</f>
        <v>臼木　</v>
      </c>
      <c r="AH29" s="327" t="str">
        <f>LEFT($E$39,FIND("　",$E$39))</f>
        <v>柳原　</v>
      </c>
      <c r="AI29" s="327" t="str">
        <f>LEFT($E$40,FIND("　",$E$40))</f>
        <v>杉本　</v>
      </c>
      <c r="AJ29" s="327" t="str">
        <f>LEFT($E$41,FIND("　",$E$41))</f>
        <v>杉本　</v>
      </c>
      <c r="AK29" s="327" t="str">
        <f>LEFT($E$42,FIND("　",$E$42))</f>
        <v>安井　</v>
      </c>
      <c r="AL29" s="328" t="str">
        <f>LEFT($E$43,FIND("　",$E$43))</f>
        <v>岡本　</v>
      </c>
    </row>
    <row r="30" spans="1:38" ht="13.5">
      <c r="A30" s="271" t="s">
        <v>125</v>
      </c>
      <c r="B30" s="370">
        <v>9</v>
      </c>
      <c r="C30" s="341" t="s">
        <v>115</v>
      </c>
      <c r="D30" s="380" t="s">
        <v>341</v>
      </c>
      <c r="E30" s="382" t="s">
        <v>342</v>
      </c>
      <c r="F30" s="382" t="s">
        <v>343</v>
      </c>
      <c r="G30" s="378" t="s">
        <v>344</v>
      </c>
      <c r="H30" s="271" t="s">
        <v>104</v>
      </c>
      <c r="I30" s="406">
        <v>9</v>
      </c>
      <c r="J30" s="341" t="s">
        <v>115</v>
      </c>
      <c r="K30" s="419" t="s">
        <v>349</v>
      </c>
      <c r="L30" s="417" t="s">
        <v>159</v>
      </c>
      <c r="M30" s="345" t="s">
        <v>104</v>
      </c>
      <c r="N30" s="430">
        <v>9</v>
      </c>
      <c r="O30" s="346" t="s">
        <v>115</v>
      </c>
      <c r="P30" s="435" t="s">
        <v>352</v>
      </c>
      <c r="S30" s="324" t="s">
        <v>66</v>
      </c>
      <c r="T30" s="325">
        <v>3</v>
      </c>
      <c r="U30" s="326" t="str">
        <f>LEFT($F$26,FIND("　",$F$26))</f>
        <v>鈴木　</v>
      </c>
      <c r="V30" s="327" t="str">
        <f>LEFT($F$27,FIND("　",$F$27))</f>
        <v>廣戸　</v>
      </c>
      <c r="W30" s="327" t="str">
        <f>LEFT($F$28,FIND("　",$F$28))</f>
        <v>辻尾　</v>
      </c>
      <c r="X30" s="327" t="str">
        <f>LEFT($F$29,FIND("　",$F$29))</f>
        <v>南口　</v>
      </c>
      <c r="Y30" s="327" t="str">
        <f>LEFT($F$30,FIND("　",$F$30))</f>
        <v>石川　</v>
      </c>
      <c r="Z30" s="327" t="str">
        <f>LEFT($F$31,FIND("　",$F$31))</f>
        <v>北川　</v>
      </c>
      <c r="AA30" s="327" t="str">
        <f>LEFT($F$32,FIND("　",$F$32))</f>
        <v>小城　</v>
      </c>
      <c r="AB30" s="327" t="str">
        <f>LEFT($F$33,FIND("　",$F$33))</f>
        <v>辻本　</v>
      </c>
      <c r="AC30" s="327" t="str">
        <f>LEFT($F$34,FIND("　",$F$34))</f>
        <v>鹿島　</v>
      </c>
      <c r="AD30" s="327" t="str">
        <f>LEFT($F$35,FIND("　",$F$35))</f>
        <v>楳田　</v>
      </c>
      <c r="AE30" s="327" t="str">
        <f>LEFT($F$36,FIND("　",$F$36))</f>
        <v>京田　</v>
      </c>
      <c r="AF30" s="327" t="str">
        <f>LEFT($F$37,FIND("　",$F$37))</f>
        <v>中村　</v>
      </c>
      <c r="AG30" s="327" t="str">
        <f>LEFT($F$38,FIND("　",$F$38))</f>
        <v>浅井　</v>
      </c>
      <c r="AH30" s="327" t="str">
        <f>LEFT($F$39,FIND("　",$F$39))</f>
        <v>西居　</v>
      </c>
      <c r="AI30" s="327" t="str">
        <f>LEFT($F$40,FIND("　",$F$40))</f>
        <v>築地　</v>
      </c>
      <c r="AJ30" s="327" t="str">
        <f>LEFT($F$41,FIND("　",$F$41))</f>
        <v>井上　</v>
      </c>
      <c r="AK30" s="327" t="str">
        <f>LEFT($F$42,FIND("　",$F$42))</f>
        <v>連石　</v>
      </c>
      <c r="AL30" s="328" t="str">
        <f>LEFT($F$43,FIND("　",$F$43))</f>
        <v>木村　</v>
      </c>
    </row>
    <row r="31" spans="1:38" ht="14.25" thickBot="1">
      <c r="A31" s="272" t="s">
        <v>125</v>
      </c>
      <c r="B31" s="371">
        <v>9</v>
      </c>
      <c r="C31" s="342"/>
      <c r="D31" s="397" t="s">
        <v>345</v>
      </c>
      <c r="E31" s="398" t="s">
        <v>346</v>
      </c>
      <c r="F31" s="398" t="s">
        <v>347</v>
      </c>
      <c r="G31" s="399" t="s">
        <v>348</v>
      </c>
      <c r="H31" s="272" t="s">
        <v>104</v>
      </c>
      <c r="I31" s="407">
        <v>9</v>
      </c>
      <c r="J31" s="342"/>
      <c r="K31" s="410" t="s">
        <v>350</v>
      </c>
      <c r="L31" s="416" t="s">
        <v>351</v>
      </c>
      <c r="M31" s="343" t="s">
        <v>104</v>
      </c>
      <c r="N31" s="429">
        <v>9</v>
      </c>
      <c r="O31" s="344"/>
      <c r="P31" s="436" t="s">
        <v>353</v>
      </c>
      <c r="S31" s="329" t="s">
        <v>66</v>
      </c>
      <c r="T31" s="330">
        <v>4</v>
      </c>
      <c r="U31" s="331" t="str">
        <f>LEFT($G$26,FIND("　",$G$26))</f>
        <v>川神　</v>
      </c>
      <c r="V31" s="332" t="str">
        <f>LEFT($G$27,FIND("　",$G$27))</f>
        <v>藤原　</v>
      </c>
      <c r="W31" s="332" t="str">
        <f>LEFT($G$28,FIND("　",$G$28))</f>
        <v>辻本　</v>
      </c>
      <c r="X31" s="332" t="str">
        <f>LEFT($G$29,FIND("　",$G$29))</f>
        <v>小松　</v>
      </c>
      <c r="Y31" s="332" t="str">
        <f>LEFT($G$30,FIND("　",$G$30))</f>
        <v>山本　</v>
      </c>
      <c r="Z31" s="332" t="str">
        <f>LEFT($G$31,FIND("　",$G$31))</f>
        <v>海野　</v>
      </c>
      <c r="AA31" s="332" t="str">
        <f>LEFT($G$32,FIND("　",$G$32))</f>
        <v>今出川　</v>
      </c>
      <c r="AB31" s="332" t="str">
        <f>LEFT($G$33,FIND("　",$G$33))</f>
        <v>牧野　</v>
      </c>
      <c r="AC31" s="332" t="str">
        <f>LEFT($G$34,FIND("　",$G$34))</f>
        <v>bye　</v>
      </c>
      <c r="AD31" s="332" t="str">
        <f>LEFT($G$35,FIND("　",$G$35))</f>
        <v>bye　</v>
      </c>
      <c r="AE31" s="332" t="str">
        <f>LEFT($G$36,FIND("　",$G$36))</f>
        <v>西本　</v>
      </c>
      <c r="AF31" s="332" t="str">
        <f>LEFT($G$37,FIND("　",$G$37))</f>
        <v>松村　</v>
      </c>
      <c r="AG31" s="332" t="str">
        <f>LEFT($G$38,FIND("　",$G$38))</f>
        <v>水野　</v>
      </c>
      <c r="AH31" s="332" t="str">
        <f>LEFT($G$39,FIND("　",$G$39))</f>
        <v>高橋　</v>
      </c>
      <c r="AI31" s="332" t="str">
        <f>LEFT($G$40,FIND("　",$G$40))</f>
        <v>奥山　</v>
      </c>
      <c r="AJ31" s="332" t="str">
        <f>LEFT($G$41,FIND("　",$G$41))</f>
        <v>那須　</v>
      </c>
      <c r="AK31" s="332" t="str">
        <f>LEFT($G$42,FIND("　",$G$42))</f>
        <v>赤澤　</v>
      </c>
      <c r="AL31" s="333" t="str">
        <f>LEFT($G$43,FIND("　",$G$43))</f>
        <v>菊田　</v>
      </c>
    </row>
    <row r="32" spans="1:38" ht="13.5">
      <c r="A32" s="271" t="s">
        <v>126</v>
      </c>
      <c r="B32" s="370">
        <v>5</v>
      </c>
      <c r="C32" s="341" t="s">
        <v>116</v>
      </c>
      <c r="D32" s="380" t="s">
        <v>186</v>
      </c>
      <c r="E32" s="381" t="s">
        <v>187</v>
      </c>
      <c r="F32" s="381" t="s">
        <v>188</v>
      </c>
      <c r="G32" s="386" t="s">
        <v>189</v>
      </c>
      <c r="H32" s="271" t="s">
        <v>105</v>
      </c>
      <c r="I32" s="406">
        <v>3</v>
      </c>
      <c r="J32" s="341" t="s">
        <v>116</v>
      </c>
      <c r="K32" s="414" t="s">
        <v>194</v>
      </c>
      <c r="L32" s="417" t="s">
        <v>195</v>
      </c>
      <c r="M32" s="345" t="s">
        <v>105</v>
      </c>
      <c r="N32" s="430">
        <v>3</v>
      </c>
      <c r="O32" s="346" t="s">
        <v>116</v>
      </c>
      <c r="P32" s="437" t="s">
        <v>198</v>
      </c>
      <c r="S32" s="319" t="s">
        <v>71</v>
      </c>
      <c r="T32" s="334">
        <v>1</v>
      </c>
      <c r="U32" s="321" t="str">
        <f>LEFT($K$26,FIND("　",$K$26))</f>
        <v>田中　</v>
      </c>
      <c r="V32" s="322" t="str">
        <f>LEFT($K$27,FIND("　",$K$27))</f>
        <v>岡田　</v>
      </c>
      <c r="W32" s="322" t="str">
        <f>LEFT($K$28,FIND("　",$K$28))</f>
        <v>鍋島　</v>
      </c>
      <c r="X32" s="322" t="str">
        <f>LEFT($K$29,FIND("　",$K$29))</f>
        <v>小畑　</v>
      </c>
      <c r="Y32" s="322" t="str">
        <f>LEFT($K$30,FIND("　",$K$30))</f>
        <v>和田　</v>
      </c>
      <c r="Z32" s="322" t="str">
        <f>LEFT($K$31,FIND("　",$K$31))</f>
        <v>加減　</v>
      </c>
      <c r="AA32" s="322" t="str">
        <f>LEFT($K$32,FIND("　",$K$32))</f>
        <v>幾野　</v>
      </c>
      <c r="AB32" s="322" t="str">
        <f>LEFT($K$33,FIND("　",$K$33))</f>
        <v>石本　</v>
      </c>
      <c r="AC32" s="322" t="str">
        <f>LEFT($K$34,FIND("　",$K$34))</f>
        <v>前池　</v>
      </c>
      <c r="AD32" s="322" t="str">
        <f>LEFT($K$35,FIND("　",$K$35))</f>
        <v>新熊　</v>
      </c>
      <c r="AE32" s="322" t="str">
        <f>LEFT($K$36,FIND("　",$K$36))</f>
        <v>西脇　</v>
      </c>
      <c r="AF32" s="322" t="str">
        <f>LEFT($K$37,FIND("　",$K$37))</f>
        <v>長岡　</v>
      </c>
      <c r="AG32" s="322" t="str">
        <f>LEFT($K$38,FIND("　",$K$38))</f>
        <v>梅原　</v>
      </c>
      <c r="AH32" s="322" t="str">
        <f>LEFT($K$39,FIND("　",$K$39))</f>
        <v>四宮　</v>
      </c>
      <c r="AI32" s="322" t="str">
        <f>LEFT($K$40,FIND("　",$K$40))</f>
        <v>城戸　</v>
      </c>
      <c r="AJ32" s="322" t="str">
        <f>LEFT($K$41,FIND("　",$K$41))</f>
        <v>高田　</v>
      </c>
      <c r="AK32" s="322" t="str">
        <f>LEFT($K$42,FIND("　",$K$42))</f>
        <v>花田　</v>
      </c>
      <c r="AL32" s="323" t="str">
        <f>LEFT($K$43,FIND("　",$K$43))</f>
        <v>田辺　</v>
      </c>
    </row>
    <row r="33" spans="1:38" ht="14.25" thickBot="1">
      <c r="A33" s="272" t="s">
        <v>126</v>
      </c>
      <c r="B33" s="371">
        <v>5</v>
      </c>
      <c r="C33" s="342"/>
      <c r="D33" s="383" t="s">
        <v>190</v>
      </c>
      <c r="E33" s="384" t="s">
        <v>191</v>
      </c>
      <c r="F33" s="384" t="s">
        <v>192</v>
      </c>
      <c r="G33" s="400" t="s">
        <v>193</v>
      </c>
      <c r="H33" s="272" t="s">
        <v>105</v>
      </c>
      <c r="I33" s="407">
        <v>3</v>
      </c>
      <c r="J33" s="342"/>
      <c r="K33" s="415" t="s">
        <v>196</v>
      </c>
      <c r="L33" s="418" t="s">
        <v>197</v>
      </c>
      <c r="M33" s="343" t="s">
        <v>105</v>
      </c>
      <c r="N33" s="429">
        <v>3</v>
      </c>
      <c r="O33" s="344"/>
      <c r="P33" s="436" t="s">
        <v>199</v>
      </c>
      <c r="S33" s="329" t="s">
        <v>70</v>
      </c>
      <c r="T33" s="335">
        <v>2</v>
      </c>
      <c r="U33" s="331" t="str">
        <f>LEFT($L$26,FIND("　",$L$26))</f>
        <v>村木　</v>
      </c>
      <c r="V33" s="332" t="str">
        <f>LEFT($L$27,FIND("　",$L$27))</f>
        <v>佐々木　</v>
      </c>
      <c r="W33" s="332" t="str">
        <f>LEFT($L$28,FIND("　",$L$28))</f>
        <v>大西　</v>
      </c>
      <c r="X33" s="332" t="str">
        <f>LEFT($L$29,FIND("　",$L$29))</f>
        <v>福家　</v>
      </c>
      <c r="Y33" s="332" t="str">
        <f>LEFT($L$30,FIND("　",$L$30))</f>
        <v>尾藤　</v>
      </c>
      <c r="Z33" s="332" t="str">
        <f>LEFT($L$31,FIND("　",$L$31))</f>
        <v>義本　</v>
      </c>
      <c r="AA33" s="332" t="str">
        <f>LEFT($L$32,FIND("　",$L$32))</f>
        <v>三原　</v>
      </c>
      <c r="AB33" s="332" t="str">
        <f>LEFT($L$33,FIND("　",$L$33))</f>
        <v>坪野　</v>
      </c>
      <c r="AC33" s="332" t="str">
        <f>LEFT($L$34,FIND("　",$L$34))</f>
        <v>内藤　</v>
      </c>
      <c r="AD33" s="332" t="str">
        <f>LEFT($L$35,FIND("　",$L$35))</f>
        <v>本多　</v>
      </c>
      <c r="AE33" s="332" t="str">
        <f>LEFT($L$36,FIND("　",$L$36))</f>
        <v>岩本　</v>
      </c>
      <c r="AF33" s="332" t="str">
        <f>LEFT($L$37,FIND("　",$L$37))</f>
        <v>高田　</v>
      </c>
      <c r="AG33" s="332" t="str">
        <f>LEFT($L$38,FIND("　",$L$38))</f>
        <v>佐藤　</v>
      </c>
      <c r="AH33" s="332" t="str">
        <f>LEFT($L$39,FIND("　",$L$39))</f>
        <v>田中　</v>
      </c>
      <c r="AI33" s="332" t="str">
        <f>LEFT($L$40,FIND("　",$L$40))</f>
        <v>岩口　</v>
      </c>
      <c r="AJ33" s="332" t="str">
        <f>LEFT($L$41,FIND("　",$L$41))</f>
        <v>坂本　</v>
      </c>
      <c r="AK33" s="332" t="str">
        <f>LEFT($L$42,FIND("　",$L$42))</f>
        <v>伊藤　</v>
      </c>
      <c r="AL33" s="333" t="str">
        <f>LEFT($L$43,FIND("　",$L$43))</f>
        <v>瀧本　</v>
      </c>
    </row>
    <row r="34" spans="1:38" ht="14.25" thickBot="1">
      <c r="A34" s="271" t="s">
        <v>134</v>
      </c>
      <c r="B34" s="370">
        <v>6</v>
      </c>
      <c r="C34" s="341" t="s">
        <v>81</v>
      </c>
      <c r="D34" s="372" t="s">
        <v>264</v>
      </c>
      <c r="E34" s="382" t="s">
        <v>265</v>
      </c>
      <c r="F34" s="382" t="s">
        <v>266</v>
      </c>
      <c r="G34" s="401" t="s">
        <v>393</v>
      </c>
      <c r="H34" s="271" t="s">
        <v>106</v>
      </c>
      <c r="I34" s="406">
        <v>6</v>
      </c>
      <c r="J34" s="341" t="s">
        <v>81</v>
      </c>
      <c r="K34" s="419" t="s">
        <v>269</v>
      </c>
      <c r="L34" s="409" t="s">
        <v>270</v>
      </c>
      <c r="M34" s="345" t="s">
        <v>106</v>
      </c>
      <c r="N34" s="430">
        <v>5</v>
      </c>
      <c r="O34" s="346" t="s">
        <v>81</v>
      </c>
      <c r="P34" s="438" t="s">
        <v>273</v>
      </c>
      <c r="S34" s="336" t="s">
        <v>72</v>
      </c>
      <c r="T34" s="337">
        <v>1</v>
      </c>
      <c r="U34" s="338" t="str">
        <f>LEFT($P$26,FIND("　",$P$26))</f>
        <v>真田　</v>
      </c>
      <c r="V34" s="339" t="str">
        <f>LEFT($P$27,FIND("　",$P$27))</f>
        <v>中垣　</v>
      </c>
      <c r="W34" s="339" t="str">
        <f>LEFT($P$28,FIND("　",$P$28))</f>
        <v>徳田　</v>
      </c>
      <c r="X34" s="339" t="str">
        <f>LEFT($P$29,FIND("　",$P$29))</f>
        <v>川端　</v>
      </c>
      <c r="Y34" s="339" t="str">
        <f>LEFT($P$30,FIND("　",$P$30))</f>
        <v>吉田　</v>
      </c>
      <c r="Z34" s="339" t="str">
        <f>LEFT($P$31,FIND("　",$P$31))</f>
        <v>熊谷　</v>
      </c>
      <c r="AA34" s="339" t="str">
        <f>LEFT($P$32,FIND("　",$P$32))</f>
        <v>谷　</v>
      </c>
      <c r="AB34" s="339" t="str">
        <f>LEFT($P$33,FIND("　",$P$33))</f>
        <v>大橋　</v>
      </c>
      <c r="AC34" s="339" t="str">
        <f>LEFT($P$34,FIND("　",$P$34))</f>
        <v>中嶋　</v>
      </c>
      <c r="AD34" s="339" t="str">
        <f>LEFT($P$35,FIND("　",$P$35))</f>
        <v>増田　</v>
      </c>
      <c r="AE34" s="339" t="str">
        <f>LEFT($P$36,FIND("　",$P$36))</f>
        <v>新宮　</v>
      </c>
      <c r="AF34" s="339" t="str">
        <f>LEFT($P$37,FIND("　",$P$37))</f>
        <v>大塚　</v>
      </c>
      <c r="AG34" s="339" t="str">
        <f>LEFT($P$38,FIND("　",$P$38))</f>
        <v>忠田　</v>
      </c>
      <c r="AH34" s="339" t="str">
        <f>LEFT($P$39,FIND("　",$P$39))</f>
        <v>北村　</v>
      </c>
      <c r="AI34" s="339" t="str">
        <f>LEFT($P$40,FIND("　",$P$40))</f>
        <v>大坪　</v>
      </c>
      <c r="AJ34" s="339" t="str">
        <f>LEFT($P$41,FIND("　",$P$41))</f>
        <v>田中　</v>
      </c>
      <c r="AK34" s="339" t="str">
        <f>LEFT($P$42,FIND("　",$P$42))</f>
        <v>青柳　</v>
      </c>
      <c r="AL34" s="340" t="str">
        <f>LEFT($P$43,FIND("　",$P$43))</f>
        <v>福井　</v>
      </c>
    </row>
    <row r="35" spans="1:38" ht="14.25" thickBot="1">
      <c r="A35" s="272" t="s">
        <v>134</v>
      </c>
      <c r="B35" s="371">
        <v>6</v>
      </c>
      <c r="C35" s="342"/>
      <c r="D35" s="391" t="s">
        <v>267</v>
      </c>
      <c r="E35" s="392" t="s">
        <v>268</v>
      </c>
      <c r="F35" s="392" t="s">
        <v>160</v>
      </c>
      <c r="G35" s="402" t="s">
        <v>393</v>
      </c>
      <c r="H35" s="272" t="s">
        <v>106</v>
      </c>
      <c r="I35" s="407">
        <v>6</v>
      </c>
      <c r="J35" s="342"/>
      <c r="K35" s="410" t="s">
        <v>271</v>
      </c>
      <c r="L35" s="416" t="s">
        <v>272</v>
      </c>
      <c r="M35" s="343" t="s">
        <v>106</v>
      </c>
      <c r="N35" s="431">
        <v>5</v>
      </c>
      <c r="O35" s="344"/>
      <c r="P35" s="439" t="s">
        <v>274</v>
      </c>
      <c r="U35" s="1">
        <v>26</v>
      </c>
      <c r="V35" s="1">
        <v>27</v>
      </c>
      <c r="W35" s="1">
        <v>28</v>
      </c>
      <c r="X35" s="1">
        <v>29</v>
      </c>
      <c r="Y35" s="1">
        <v>30</v>
      </c>
      <c r="Z35" s="1">
        <v>31</v>
      </c>
      <c r="AA35" s="1">
        <v>32</v>
      </c>
      <c r="AB35" s="1">
        <v>33</v>
      </c>
      <c r="AC35" s="1">
        <v>34</v>
      </c>
      <c r="AD35" s="1">
        <v>35</v>
      </c>
      <c r="AE35" s="1">
        <v>36</v>
      </c>
      <c r="AF35" s="1">
        <v>37</v>
      </c>
      <c r="AG35" s="1">
        <v>38</v>
      </c>
      <c r="AH35" s="1">
        <v>39</v>
      </c>
      <c r="AI35" s="1">
        <v>40</v>
      </c>
      <c r="AJ35" s="1">
        <v>41</v>
      </c>
      <c r="AK35" s="1">
        <v>42</v>
      </c>
      <c r="AL35" s="1">
        <v>43</v>
      </c>
    </row>
    <row r="36" spans="1:16" ht="13.5">
      <c r="A36" s="271" t="s">
        <v>135</v>
      </c>
      <c r="B36" s="370">
        <v>4</v>
      </c>
      <c r="C36" s="341" t="s">
        <v>80</v>
      </c>
      <c r="D36" s="372" t="s">
        <v>161</v>
      </c>
      <c r="E36" s="382" t="s">
        <v>367</v>
      </c>
      <c r="F36" s="381" t="s">
        <v>368</v>
      </c>
      <c r="G36" s="386" t="s">
        <v>369</v>
      </c>
      <c r="H36" s="271" t="s">
        <v>107</v>
      </c>
      <c r="I36" s="406">
        <v>5</v>
      </c>
      <c r="J36" s="341" t="s">
        <v>80</v>
      </c>
      <c r="K36" s="408" t="s">
        <v>372</v>
      </c>
      <c r="L36" s="417" t="s">
        <v>162</v>
      </c>
      <c r="M36" s="345" t="s">
        <v>107</v>
      </c>
      <c r="N36" s="428">
        <v>4</v>
      </c>
      <c r="O36" s="346" t="s">
        <v>80</v>
      </c>
      <c r="P36" s="435" t="s">
        <v>374</v>
      </c>
    </row>
    <row r="37" spans="1:16" ht="14.25" thickBot="1">
      <c r="A37" s="272" t="s">
        <v>135</v>
      </c>
      <c r="B37" s="371">
        <v>4</v>
      </c>
      <c r="C37" s="342"/>
      <c r="D37" s="388" t="s">
        <v>163</v>
      </c>
      <c r="E37" s="385" t="s">
        <v>375</v>
      </c>
      <c r="F37" s="385" t="s">
        <v>370</v>
      </c>
      <c r="G37" s="387" t="s">
        <v>371</v>
      </c>
      <c r="H37" s="272" t="s">
        <v>107</v>
      </c>
      <c r="I37" s="407">
        <v>5</v>
      </c>
      <c r="J37" s="342"/>
      <c r="K37" s="413" t="s">
        <v>373</v>
      </c>
      <c r="L37" s="418" t="s">
        <v>164</v>
      </c>
      <c r="M37" s="343" t="s">
        <v>107</v>
      </c>
      <c r="N37" s="429">
        <v>4</v>
      </c>
      <c r="O37" s="344"/>
      <c r="P37" s="436" t="s">
        <v>165</v>
      </c>
    </row>
    <row r="38" spans="1:18" ht="13.5">
      <c r="A38" s="271" t="s">
        <v>136</v>
      </c>
      <c r="B38" s="370">
        <v>3</v>
      </c>
      <c r="C38" s="341" t="s">
        <v>79</v>
      </c>
      <c r="D38" s="395" t="s">
        <v>313</v>
      </c>
      <c r="E38" s="403" t="s">
        <v>314</v>
      </c>
      <c r="F38" s="381" t="s">
        <v>315</v>
      </c>
      <c r="G38" s="374" t="s">
        <v>316</v>
      </c>
      <c r="H38" s="271" t="s">
        <v>108</v>
      </c>
      <c r="I38" s="406">
        <v>4</v>
      </c>
      <c r="J38" s="341" t="s">
        <v>79</v>
      </c>
      <c r="K38" s="419" t="s">
        <v>321</v>
      </c>
      <c r="L38" s="412" t="s">
        <v>322</v>
      </c>
      <c r="M38" s="345" t="s">
        <v>108</v>
      </c>
      <c r="N38" s="430">
        <v>2</v>
      </c>
      <c r="O38" s="346" t="s">
        <v>79</v>
      </c>
      <c r="P38" s="435" t="s">
        <v>325</v>
      </c>
      <c r="R38" s="2" t="s">
        <v>141</v>
      </c>
    </row>
    <row r="39" spans="1:18" ht="14.25" thickBot="1">
      <c r="A39" s="272" t="s">
        <v>136</v>
      </c>
      <c r="B39" s="371">
        <v>3</v>
      </c>
      <c r="C39" s="342"/>
      <c r="D39" s="388" t="s">
        <v>317</v>
      </c>
      <c r="E39" s="404" t="s">
        <v>318</v>
      </c>
      <c r="F39" s="384" t="s">
        <v>319</v>
      </c>
      <c r="G39" s="377" t="s">
        <v>320</v>
      </c>
      <c r="H39" s="272" t="s">
        <v>108</v>
      </c>
      <c r="I39" s="407">
        <v>4</v>
      </c>
      <c r="J39" s="342"/>
      <c r="K39" s="410" t="s">
        <v>323</v>
      </c>
      <c r="L39" s="411" t="s">
        <v>324</v>
      </c>
      <c r="M39" s="343" t="s">
        <v>108</v>
      </c>
      <c r="N39" s="429">
        <v>2</v>
      </c>
      <c r="O39" s="344"/>
      <c r="P39" s="436" t="s">
        <v>326</v>
      </c>
      <c r="R39" s="2" t="s">
        <v>142</v>
      </c>
    </row>
    <row r="40" spans="1:18" ht="13.5">
      <c r="A40" s="271" t="s">
        <v>137</v>
      </c>
      <c r="B40" s="370">
        <v>1</v>
      </c>
      <c r="C40" s="341" t="s">
        <v>117</v>
      </c>
      <c r="D40" s="380" t="s">
        <v>242</v>
      </c>
      <c r="E40" s="381" t="s">
        <v>243</v>
      </c>
      <c r="F40" s="381" t="s">
        <v>244</v>
      </c>
      <c r="G40" s="386" t="s">
        <v>245</v>
      </c>
      <c r="H40" s="271" t="s">
        <v>109</v>
      </c>
      <c r="I40" s="406">
        <v>7</v>
      </c>
      <c r="J40" s="341" t="s">
        <v>117</v>
      </c>
      <c r="K40" s="414" t="s">
        <v>250</v>
      </c>
      <c r="L40" s="417" t="s">
        <v>251</v>
      </c>
      <c r="M40" s="345" t="s">
        <v>109</v>
      </c>
      <c r="N40" s="430">
        <v>1</v>
      </c>
      <c r="O40" s="346" t="s">
        <v>117</v>
      </c>
      <c r="P40" s="437" t="s">
        <v>254</v>
      </c>
      <c r="R40" s="2" t="s">
        <v>143</v>
      </c>
    </row>
    <row r="41" spans="1:18" ht="14.25" thickBot="1">
      <c r="A41" s="272" t="s">
        <v>137</v>
      </c>
      <c r="B41" s="371">
        <v>1</v>
      </c>
      <c r="C41" s="342"/>
      <c r="D41" s="383" t="s">
        <v>246</v>
      </c>
      <c r="E41" s="384" t="s">
        <v>247</v>
      </c>
      <c r="F41" s="384" t="s">
        <v>248</v>
      </c>
      <c r="G41" s="387" t="s">
        <v>249</v>
      </c>
      <c r="H41" s="272" t="s">
        <v>109</v>
      </c>
      <c r="I41" s="407">
        <v>7</v>
      </c>
      <c r="J41" s="342"/>
      <c r="K41" s="410" t="s">
        <v>252</v>
      </c>
      <c r="L41" s="418" t="s">
        <v>253</v>
      </c>
      <c r="M41" s="343" t="s">
        <v>109</v>
      </c>
      <c r="N41" s="431">
        <v>1</v>
      </c>
      <c r="O41" s="344"/>
      <c r="P41" s="440" t="s">
        <v>255</v>
      </c>
      <c r="R41" s="2" t="s">
        <v>144</v>
      </c>
    </row>
    <row r="42" spans="1:18" ht="13.5">
      <c r="A42" s="271" t="s">
        <v>138</v>
      </c>
      <c r="B42" s="370">
        <v>8</v>
      </c>
      <c r="C42" s="341" t="s">
        <v>118</v>
      </c>
      <c r="D42" s="380" t="s">
        <v>285</v>
      </c>
      <c r="E42" s="381" t="s">
        <v>286</v>
      </c>
      <c r="F42" s="382" t="s">
        <v>297</v>
      </c>
      <c r="G42" s="378" t="s">
        <v>295</v>
      </c>
      <c r="H42" s="271" t="s">
        <v>110</v>
      </c>
      <c r="I42" s="406">
        <v>8</v>
      </c>
      <c r="J42" s="341" t="s">
        <v>118</v>
      </c>
      <c r="K42" s="414" t="s">
        <v>289</v>
      </c>
      <c r="L42" s="409" t="s">
        <v>293</v>
      </c>
      <c r="M42" s="345" t="s">
        <v>110</v>
      </c>
      <c r="N42" s="428">
        <v>8</v>
      </c>
      <c r="O42" s="346" t="s">
        <v>118</v>
      </c>
      <c r="P42" s="441" t="s">
        <v>291</v>
      </c>
      <c r="R42" s="2" t="s">
        <v>145</v>
      </c>
    </row>
    <row r="43" spans="1:18" ht="14.25" thickBot="1">
      <c r="A43" s="272" t="s">
        <v>138</v>
      </c>
      <c r="B43" s="371">
        <v>8</v>
      </c>
      <c r="C43" s="342"/>
      <c r="D43" s="405" t="s">
        <v>287</v>
      </c>
      <c r="E43" s="393" t="s">
        <v>288</v>
      </c>
      <c r="F43" s="392" t="s">
        <v>298</v>
      </c>
      <c r="G43" s="394" t="s">
        <v>296</v>
      </c>
      <c r="H43" s="272" t="s">
        <v>110</v>
      </c>
      <c r="I43" s="407">
        <v>8</v>
      </c>
      <c r="J43" s="342"/>
      <c r="K43" s="415" t="s">
        <v>290</v>
      </c>
      <c r="L43" s="416" t="s">
        <v>294</v>
      </c>
      <c r="M43" s="343" t="s">
        <v>110</v>
      </c>
      <c r="N43" s="429">
        <v>8</v>
      </c>
      <c r="O43" s="344"/>
      <c r="P43" s="442" t="s">
        <v>292</v>
      </c>
      <c r="R43" s="2" t="s">
        <v>146</v>
      </c>
    </row>
    <row r="44" ht="13.5">
      <c r="R44" s="2" t="s">
        <v>147</v>
      </c>
    </row>
    <row r="45" ht="13.5">
      <c r="R45" s="2" t="s">
        <v>141</v>
      </c>
    </row>
    <row r="46" ht="13.5">
      <c r="R46" s="2" t="s">
        <v>142</v>
      </c>
    </row>
    <row r="47" ht="13.5">
      <c r="R47" s="2" t="s">
        <v>143</v>
      </c>
    </row>
    <row r="48" ht="13.5">
      <c r="R48" s="2" t="s">
        <v>144</v>
      </c>
    </row>
    <row r="49" ht="13.5">
      <c r="R49" s="2" t="s">
        <v>145</v>
      </c>
    </row>
    <row r="50" ht="13.5">
      <c r="R50" s="2" t="s">
        <v>146</v>
      </c>
    </row>
    <row r="51" ht="13.5">
      <c r="R51" s="2" t="s">
        <v>147</v>
      </c>
    </row>
  </sheetData>
  <sheetProtection password="CB83" sheet="1"/>
  <mergeCells count="41">
    <mergeCell ref="E1:H1"/>
    <mergeCell ref="AK20:AL20"/>
    <mergeCell ref="AI3:AJ3"/>
    <mergeCell ref="AK3:AL3"/>
    <mergeCell ref="U20:V20"/>
    <mergeCell ref="W20:X20"/>
    <mergeCell ref="Y20:Z20"/>
    <mergeCell ref="AA20:AB20"/>
    <mergeCell ref="AC20:AD20"/>
    <mergeCell ref="AE20:AF20"/>
    <mergeCell ref="AG20:AH20"/>
    <mergeCell ref="AG3:AH3"/>
    <mergeCell ref="AI20:AJ20"/>
    <mergeCell ref="U3:V3"/>
    <mergeCell ref="W3:X3"/>
    <mergeCell ref="Y3:Z3"/>
    <mergeCell ref="AA3:AB3"/>
    <mergeCell ref="AC3:AD3"/>
    <mergeCell ref="AE3:AF3"/>
    <mergeCell ref="M2:M3"/>
    <mergeCell ref="N2:N3"/>
    <mergeCell ref="O2:O3"/>
    <mergeCell ref="M24:M25"/>
    <mergeCell ref="N24:N25"/>
    <mergeCell ref="O24:O25"/>
    <mergeCell ref="A2:A3"/>
    <mergeCell ref="A24:A25"/>
    <mergeCell ref="B24:B25"/>
    <mergeCell ref="C24:C25"/>
    <mergeCell ref="H2:H3"/>
    <mergeCell ref="I2:I3"/>
    <mergeCell ref="H24:H25"/>
    <mergeCell ref="I24:I25"/>
    <mergeCell ref="D24:G24"/>
    <mergeCell ref="K24:L24"/>
    <mergeCell ref="D2:G2"/>
    <mergeCell ref="K2:L2"/>
    <mergeCell ref="C2:C3"/>
    <mergeCell ref="B2:B3"/>
    <mergeCell ref="J2:J3"/>
    <mergeCell ref="J24:J2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高槻テニス連盟</dc:creator>
  <cp:keywords/>
  <dc:description/>
  <cp:lastModifiedBy>PC User</cp:lastModifiedBy>
  <cp:lastPrinted>2014-08-20T22:13:28Z</cp:lastPrinted>
  <dcterms:created xsi:type="dcterms:W3CDTF">2006-07-19T14:08:52Z</dcterms:created>
  <dcterms:modified xsi:type="dcterms:W3CDTF">2014-11-12T01:11:48Z</dcterms:modified>
  <cp:category/>
  <cp:version/>
  <cp:contentType/>
  <cp:contentStatus/>
</cp:coreProperties>
</file>